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Hárok1" sheetId="1" r:id="rId1"/>
    <sheet name="Hárok2" sheetId="2" r:id="rId2"/>
    <sheet name="Hárok3" sheetId="3" r:id="rId3"/>
  </sheets>
  <externalReferences>
    <externalReference r:id="rId4"/>
    <externalReference r:id="rId5"/>
  </externalReferences>
  <definedNames>
    <definedName name="_xlnm.Print_Area" localSheetId="0">Hárok1!$A$1:$X$148</definedName>
  </definedNames>
  <calcPr calcId="124519"/>
</workbook>
</file>

<file path=xl/calcChain.xml><?xml version="1.0" encoding="utf-8"?>
<calcChain xmlns="http://schemas.openxmlformats.org/spreadsheetml/2006/main">
  <c r="Q42" i="1"/>
  <c r="Q41"/>
  <c r="Q40"/>
  <c r="Q39"/>
  <c r="Q38"/>
  <c r="Q37"/>
  <c r="Q36"/>
  <c r="Q35"/>
  <c r="Q34"/>
  <c r="Q33"/>
  <c r="Q32"/>
  <c r="Q31"/>
  <c r="Q30"/>
  <c r="Q29"/>
  <c r="Q28"/>
  <c r="Q27"/>
  <c r="Q26"/>
  <c r="Q25"/>
  <c r="W25"/>
  <c r="W39"/>
  <c r="W38"/>
  <c r="W37"/>
  <c r="W36"/>
  <c r="W35"/>
  <c r="W34"/>
  <c r="W33"/>
  <c r="W32"/>
  <c r="W31"/>
  <c r="W30"/>
  <c r="W29"/>
  <c r="W40" s="1"/>
  <c r="W41" s="1"/>
  <c r="W42" s="1"/>
  <c r="W28"/>
  <c r="W27"/>
  <c r="W26"/>
  <c r="V39"/>
  <c r="V38"/>
  <c r="V37"/>
  <c r="V36"/>
  <c r="V35"/>
  <c r="V34"/>
  <c r="V33"/>
  <c r="V32"/>
  <c r="V31"/>
  <c r="V30"/>
  <c r="V29"/>
  <c r="V28"/>
  <c r="V27"/>
  <c r="V26"/>
  <c r="V25"/>
  <c r="W20"/>
  <c r="W19"/>
  <c r="W18"/>
  <c r="W17"/>
  <c r="W16"/>
  <c r="W15"/>
  <c r="W14"/>
  <c r="W13"/>
  <c r="W12"/>
  <c r="W11"/>
  <c r="W10"/>
  <c r="W9"/>
  <c r="W8"/>
  <c r="W7"/>
  <c r="W6"/>
  <c r="W5"/>
  <c r="W4"/>
  <c r="W3"/>
  <c r="V3"/>
  <c r="V17"/>
  <c r="V16"/>
  <c r="V15"/>
  <c r="V14"/>
  <c r="V13"/>
  <c r="V12"/>
  <c r="V11"/>
  <c r="V10"/>
  <c r="V9"/>
  <c r="V8"/>
  <c r="V7"/>
  <c r="V6"/>
  <c r="V5"/>
  <c r="V4"/>
  <c r="R21"/>
  <c r="Q21"/>
  <c r="Q19"/>
  <c r="R19"/>
  <c r="R18"/>
  <c r="Q18"/>
</calcChain>
</file>

<file path=xl/sharedStrings.xml><?xml version="1.0" encoding="utf-8"?>
<sst xmlns="http://schemas.openxmlformats.org/spreadsheetml/2006/main" count="115" uniqueCount="58">
  <si>
    <t>Časť žiakov v %</t>
  </si>
  <si>
    <t>Počet žiakov</t>
  </si>
  <si>
    <t>Známka</t>
  </si>
  <si>
    <t xml:space="preserve">  Matematika (RP)</t>
  </si>
  <si>
    <t>Známka z biológie - b</t>
  </si>
  <si>
    <t>Známka z matematiky - m</t>
  </si>
  <si>
    <t>štatistický znak: známka z matematiky a biológie</t>
  </si>
  <si>
    <t>rozsah súboru: N=20</t>
  </si>
  <si>
    <t>štatistická jednotka - jednotliví žiaci</t>
  </si>
  <si>
    <t>Legenda:</t>
  </si>
  <si>
    <t>štatistický súbor - žiaci A-O</t>
  </si>
  <si>
    <t>Grafy, odchýlky,rozptyly, módus,media, kovariancia, korelácia</t>
  </si>
  <si>
    <t>Štatistické spracovanie údajov o známkach žiakov A-O</t>
  </si>
  <si>
    <t xml:space="preserve">                   Biológia (AP)</t>
  </si>
  <si>
    <t xml:space="preserve">  Biológia (RP)</t>
  </si>
  <si>
    <t xml:space="preserve">                            Matematika (AP)</t>
  </si>
  <si>
    <t>ž</t>
  </si>
  <si>
    <t>m</t>
  </si>
  <si>
    <t>m-p</t>
  </si>
  <si>
    <t>(m-p)²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</si>
  <si>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</si>
  <si>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</si>
  <si>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</si>
  <si>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</si>
  <si>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</si>
  <si>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</si>
  <si>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</si>
  <si>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</si>
  <si>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</si>
  <si>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</si>
  <si>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</si>
  <si>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</si>
  <si>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</si>
  <si>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</si>
  <si>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</si>
  <si>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b</t>
  </si>
  <si>
    <t>SPOLU</t>
  </si>
  <si>
    <t>MODUS</t>
  </si>
  <si>
    <t>MEDIAN</t>
  </si>
  <si>
    <t xml:space="preserve">                  ž</t>
  </si>
  <si>
    <t>ROZPTYL</t>
  </si>
  <si>
    <t>ODCHÝLKA</t>
  </si>
  <si>
    <t>PRIEMER(p)</t>
  </si>
  <si>
    <t>b-p</t>
  </si>
  <si>
    <t>(b-p)²</t>
  </si>
  <si>
    <t>KOVARIANCIA</t>
  </si>
  <si>
    <t>KORELÁCIA</t>
  </si>
  <si>
    <t>(m-p)*(b-p)</t>
  </si>
  <si>
    <t xml:space="preserve">Záver : </t>
  </si>
  <si>
    <t>Žiak - ž</t>
  </si>
  <si>
    <t>Absolútna početnosť - AP</t>
  </si>
  <si>
    <t>Relatívna početnosť  - RP</t>
  </si>
  <si>
    <t>Priemerná známka z biológie : 1,67±0,8692</t>
  </si>
  <si>
    <t>Priemerná známka z matematiky : 2,73±1,0625</t>
  </si>
  <si>
    <t>Čím je lepšia známka z matematiky, tým je horšia známka z biológie.</t>
  </si>
  <si>
    <t>Čím je lepšia známka z biológie, tým je horšia známka z matematiky.</t>
  </si>
  <si>
    <t>Koeficient +  - priama úmernosť</t>
  </si>
  <si>
    <t>Sila - silná závislosť.</t>
  </si>
</sst>
</file>

<file path=xl/styles.xml><?xml version="1.0" encoding="utf-8"?>
<styleSheet xmlns="http://schemas.openxmlformats.org/spreadsheetml/2006/main">
  <numFmts count="1">
    <numFmt numFmtId="165" formatCode="0.000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0" borderId="11" xfId="0" applyBorder="1"/>
    <xf numFmtId="0" fontId="0" fillId="0" borderId="12" xfId="0" applyFill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7" xfId="0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0" borderId="7" xfId="0" applyFont="1" applyBorder="1"/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7" xfId="0" applyBorder="1"/>
    <xf numFmtId="0" fontId="1" fillId="0" borderId="16" xfId="0" applyFont="1" applyFill="1" applyBorder="1"/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Fill="1" applyBorder="1" applyAlignment="1"/>
    <xf numFmtId="0" fontId="0" fillId="0" borderId="11" xfId="0" applyFont="1" applyBorder="1"/>
    <xf numFmtId="0" fontId="0" fillId="0" borderId="19" xfId="0" applyFill="1" applyBorder="1" applyAlignment="1">
      <alignment horizontal="right"/>
    </xf>
    <xf numFmtId="0" fontId="0" fillId="0" borderId="20" xfId="0" applyFill="1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12" xfId="0" applyNumberFormat="1" applyBorder="1"/>
    <xf numFmtId="165" fontId="0" fillId="0" borderId="7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2" fontId="0" fillId="0" borderId="0" xfId="0" applyNumberFormat="1" applyBorder="1"/>
    <xf numFmtId="0" fontId="1" fillId="0" borderId="21" xfId="0" applyFont="1" applyBorder="1"/>
    <xf numFmtId="0" fontId="1" fillId="0" borderId="7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8" xfId="0" applyNumberForma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165" fontId="0" fillId="0" borderId="11" xfId="0" applyNumberFormat="1" applyBorder="1" applyAlignment="1">
      <alignment horizontal="right" wrapText="1"/>
    </xf>
    <xf numFmtId="165" fontId="0" fillId="0" borderId="12" xfId="0" applyNumberFormat="1" applyBorder="1" applyAlignment="1">
      <alignment horizontal="right" wrapText="1"/>
    </xf>
    <xf numFmtId="165" fontId="0" fillId="0" borderId="13" xfId="0" applyNumberFormat="1" applyBorder="1" applyAlignment="1">
      <alignment horizontal="right" wrapText="1"/>
    </xf>
    <xf numFmtId="165" fontId="0" fillId="0" borderId="15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9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8" xfId="0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HISTOGRAM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946764126202627"/>
          <c:y val="0.1767137649585005"/>
          <c:w val="0.78198196856598601"/>
          <c:h val="0.55957092319981738"/>
        </c:manualLayout>
      </c:layout>
      <c:lineChart>
        <c:grouping val="stacked"/>
        <c:ser>
          <c:idx val="0"/>
          <c:order val="0"/>
          <c:tx>
            <c:strRef>
              <c:f>Hárok1!$A$13</c:f>
              <c:strCache>
                <c:ptCount val="1"/>
                <c:pt idx="0">
                  <c:v>Počet žiakov</c:v>
                </c:pt>
              </c:strCache>
            </c:strRef>
          </c:tx>
          <c:spPr>
            <a:ln w="19050" cmpd="sng">
              <a:noFill/>
            </a:ln>
          </c:spPr>
          <c:marker>
            <c:symbol val="triangle"/>
            <c:size val="10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ysClr val="windowText" lastClr="000000">
                    <a:lumMod val="95000"/>
                    <a:lumOff val="5000"/>
                  </a:sysClr>
                </a:solidFill>
              </a:ln>
            </c:spPr>
          </c:marker>
          <c:dPt>
            <c:idx val="0"/>
            <c:spPr>
              <a:ln>
                <a:solidFill>
                  <a:sysClr val="windowText" lastClr="000000">
                    <a:lumMod val="95000"/>
                    <a:lumOff val="5000"/>
                  </a:sysClr>
                </a:solidFill>
              </a:ln>
            </c:spPr>
          </c:dPt>
          <c:cat>
            <c:numRef>
              <c:f>Hárok1!$B$12:$F$12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Hárok1!$B$13:$F$13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ropLines>
          <c:spPr>
            <a:ln w="34925">
              <a:solidFill>
                <a:sysClr val="windowText" lastClr="000000">
                  <a:lumMod val="95000"/>
                  <a:lumOff val="5000"/>
                </a:sysClr>
              </a:solidFill>
            </a:ln>
          </c:spPr>
        </c:dropLines>
        <c:marker val="1"/>
        <c:axId val="118459008"/>
        <c:axId val="89897600"/>
      </c:lineChart>
      <c:catAx>
        <c:axId val="118459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126958280968023"/>
              <c:y val="0.84763276869491122"/>
            </c:manualLayout>
          </c:layout>
        </c:title>
        <c:numFmt formatCode="General" sourceLinked="1"/>
        <c:tickLblPos val="nextTo"/>
        <c:crossAx val="89897600"/>
        <c:crosses val="autoZero"/>
        <c:auto val="1"/>
        <c:lblAlgn val="ctr"/>
        <c:lblOffset val="100"/>
      </c:catAx>
      <c:valAx>
        <c:axId val="8989760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4.1265878350572029E-2"/>
              <c:y val="9.8107098025790249E-2"/>
            </c:manualLayout>
          </c:layout>
        </c:title>
        <c:numFmt formatCode="General" sourceLinked="1"/>
        <c:tickLblPos val="nextTo"/>
        <c:crossAx val="11845900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POLY</a:t>
            </a:r>
            <a:r>
              <a:rPr lang="sk-SK"/>
              <a:t>GÓN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8932024085224647"/>
          <c:y val="0.19836102722173637"/>
          <c:w val="0.68518956306932222"/>
          <c:h val="0.48709181601593315"/>
        </c:manualLayout>
      </c:layout>
      <c:lineChart>
        <c:grouping val="stacked"/>
        <c:ser>
          <c:idx val="1"/>
          <c:order val="0"/>
          <c:tx>
            <c:strRef>
              <c:f>Hárok1!$A$82</c:f>
              <c:strCache>
                <c:ptCount val="1"/>
                <c:pt idx="0">
                  <c:v>Počet žiakov</c:v>
                </c:pt>
              </c:strCache>
            </c:strRef>
          </c:tx>
          <c:spPr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Hárok1!$B$82:$F$82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hiLowLines/>
        <c:marker val="1"/>
        <c:axId val="133851776"/>
        <c:axId val="133864832"/>
      </c:lineChart>
      <c:catAx>
        <c:axId val="133851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75756998610467829"/>
              <c:y val="0.81518158218979675"/>
            </c:manualLayout>
          </c:layout>
        </c:title>
        <c:tickLblPos val="nextTo"/>
        <c:crossAx val="133864832"/>
        <c:crosses val="autoZero"/>
        <c:auto val="1"/>
        <c:lblAlgn val="ctr"/>
        <c:lblOffset val="100"/>
      </c:catAx>
      <c:valAx>
        <c:axId val="13386483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žiakov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7.141948432916477E-2"/>
              <c:y val="0.11915313387450642"/>
            </c:manualLayout>
          </c:layout>
        </c:title>
        <c:numFmt formatCode="General" sourceLinked="1"/>
        <c:tickLblPos val="nextTo"/>
        <c:crossAx val="13385177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POLYG</a:t>
            </a:r>
            <a:r>
              <a:rPr lang="sk-SK"/>
              <a:t>ÓN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8227246594175728"/>
          <c:y val="0.20993337371290138"/>
          <c:w val="0.70026721659792523"/>
          <c:h val="0.48914860558818107"/>
        </c:manualLayout>
      </c:layout>
      <c:lineChart>
        <c:grouping val="stacked"/>
        <c:ser>
          <c:idx val="1"/>
          <c:order val="0"/>
          <c:tx>
            <c:strRef>
              <c:f>Hárok1!$H$82</c:f>
              <c:strCache>
                <c:ptCount val="1"/>
                <c:pt idx="0">
                  <c:v>Časť žiakov v %</c:v>
                </c:pt>
              </c:strCache>
            </c:strRef>
          </c:tx>
          <c:spPr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marker>
            <c:symbol val="triangle"/>
            <c:size val="10"/>
            <c:spPr>
              <a:solidFill>
                <a:sysClr val="windowText" lastClr="000000"/>
              </a:solidFill>
              <a:ln>
                <a:noFill/>
              </a:ln>
            </c:spPr>
          </c:marker>
          <c:val>
            <c:numRef>
              <c:f>Hárok1!$I$82:$M$82</c:f>
              <c:numCache>
                <c:formatCode>General</c:formatCode>
                <c:ptCount val="5"/>
                <c:pt idx="0">
                  <c:v>53.33</c:v>
                </c:pt>
                <c:pt idx="1">
                  <c:v>33.33</c:v>
                </c:pt>
                <c:pt idx="2">
                  <c:v>6.66</c:v>
                </c:pt>
                <c:pt idx="3">
                  <c:v>6.66</c:v>
                </c:pt>
                <c:pt idx="4" formatCode="0.00">
                  <c:v>0</c:v>
                </c:pt>
              </c:numCache>
            </c:numRef>
          </c:val>
        </c:ser>
        <c:marker val="1"/>
        <c:axId val="96390144"/>
        <c:axId val="105502976"/>
      </c:lineChart>
      <c:catAx>
        <c:axId val="96390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75439820022497206"/>
              <c:y val="0.8216276477146045"/>
            </c:manualLayout>
          </c:layout>
        </c:title>
        <c:tickLblPos val="nextTo"/>
        <c:crossAx val="105502976"/>
        <c:crosses val="autoZero"/>
        <c:auto val="1"/>
        <c:lblAlgn val="ctr"/>
        <c:lblOffset val="100"/>
      </c:catAx>
      <c:valAx>
        <c:axId val="10550297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 sz="1000" b="1" i="0" baseline="0"/>
                  <a:t>% žiakov</a:t>
                </a:r>
                <a:endParaRPr lang="sk-SK" sz="1000" b="1"/>
              </a:p>
            </c:rich>
          </c:tx>
          <c:layout/>
        </c:title>
        <c:numFmt formatCode="General" sourceLinked="1"/>
        <c:tickLblPos val="nextTo"/>
        <c:crossAx val="9639014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STĹPCOVÝ</a:t>
            </a:r>
            <a:r>
              <a:rPr lang="sk-SK" baseline="0"/>
              <a:t> DIAGRAM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8932024085224658"/>
          <c:y val="0.19836102722173637"/>
          <c:w val="0.68518956306932222"/>
          <c:h val="0.48709181601593315"/>
        </c:manualLayout>
      </c:layout>
      <c:barChart>
        <c:barDir val="col"/>
        <c:grouping val="stacked"/>
        <c:ser>
          <c:idx val="1"/>
          <c:order val="0"/>
          <c:tx>
            <c:strRef>
              <c:f>Hárok1!$A$82</c:f>
              <c:strCache>
                <c:ptCount val="1"/>
                <c:pt idx="0">
                  <c:v>Počet žiakov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1"/>
            </a:gradFill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val>
            <c:numRef>
              <c:f>Hárok1!$B$82:$F$82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gapWidth val="15"/>
        <c:overlap val="100"/>
        <c:axId val="93609344"/>
        <c:axId val="93756032"/>
      </c:barChart>
      <c:catAx>
        <c:axId val="93609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75756998610467852"/>
              <c:y val="0.81518158218979675"/>
            </c:manualLayout>
          </c:layout>
        </c:title>
        <c:tickLblPos val="nextTo"/>
        <c:crossAx val="93756032"/>
        <c:crosses val="autoZero"/>
        <c:auto val="1"/>
        <c:lblAlgn val="ctr"/>
        <c:lblOffset val="100"/>
      </c:catAx>
      <c:valAx>
        <c:axId val="9375603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žiakov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7.1419484329164784E-2"/>
              <c:y val="0.11915313387450642"/>
            </c:manualLayout>
          </c:layout>
        </c:title>
        <c:numFmt formatCode="General" sourceLinked="1"/>
        <c:tickLblPos val="nextTo"/>
        <c:crossAx val="9360934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STĹPCOVÝ DIAGRAM</a:t>
            </a:r>
            <a:endParaRPr lang="en-US" sz="1800" b="1" i="0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0.18227246594175728"/>
          <c:y val="0.20993337371290147"/>
          <c:w val="0.70026721659792523"/>
          <c:h val="0.48914860558818107"/>
        </c:manualLayout>
      </c:layout>
      <c:barChart>
        <c:barDir val="col"/>
        <c:grouping val="stacked"/>
        <c:ser>
          <c:idx val="1"/>
          <c:order val="0"/>
          <c:tx>
            <c:strRef>
              <c:f>Hárok1!$H$82</c:f>
              <c:strCache>
                <c:ptCount val="1"/>
                <c:pt idx="0">
                  <c:v>Časť žiakov v %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1"/>
            </a:gradFill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val>
            <c:numRef>
              <c:f>Hárok1!$I$82:$M$82</c:f>
              <c:numCache>
                <c:formatCode>General</c:formatCode>
                <c:ptCount val="5"/>
                <c:pt idx="0">
                  <c:v>53.33</c:v>
                </c:pt>
                <c:pt idx="1">
                  <c:v>33.33</c:v>
                </c:pt>
                <c:pt idx="2">
                  <c:v>6.66</c:v>
                </c:pt>
                <c:pt idx="3">
                  <c:v>6.66</c:v>
                </c:pt>
                <c:pt idx="4" formatCode="0.00">
                  <c:v>0</c:v>
                </c:pt>
              </c:numCache>
            </c:numRef>
          </c:val>
        </c:ser>
        <c:gapWidth val="15"/>
        <c:overlap val="100"/>
        <c:axId val="122568064"/>
        <c:axId val="123084160"/>
      </c:barChart>
      <c:catAx>
        <c:axId val="122568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7543982002249725"/>
              <c:y val="0.82162764771460461"/>
            </c:manualLayout>
          </c:layout>
        </c:title>
        <c:tickLblPos val="nextTo"/>
        <c:crossAx val="123084160"/>
        <c:crosses val="autoZero"/>
        <c:auto val="1"/>
        <c:lblAlgn val="ctr"/>
        <c:lblOffset val="100"/>
      </c:catAx>
      <c:valAx>
        <c:axId val="12308416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 sz="1000" b="1" i="0" baseline="0"/>
                  <a:t>% žiakov</a:t>
                </a:r>
                <a:endParaRPr lang="sk-SK" sz="1000" b="1"/>
              </a:p>
            </c:rich>
          </c:tx>
          <c:layout/>
        </c:title>
        <c:numFmt formatCode="General" sourceLinked="1"/>
        <c:tickLblPos val="nextTo"/>
        <c:crossAx val="12256806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KRUHOVÝ</a:t>
            </a:r>
            <a:r>
              <a:rPr lang="sk-SK" baseline="0"/>
              <a:t> GRAF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8.4834089856414996E-2"/>
          <c:y val="0.19722730794338056"/>
          <c:w val="0.50405706345530343"/>
          <c:h val="0.70701048759630736"/>
        </c:manualLayout>
      </c:layout>
      <c:pieChart>
        <c:varyColors val="1"/>
        <c:ser>
          <c:idx val="1"/>
          <c:order val="0"/>
          <c:tx>
            <c:strRef>
              <c:f>Hárok1!$A$82</c:f>
              <c:strCache>
                <c:ptCount val="1"/>
                <c:pt idx="0">
                  <c:v>Počet žiakov</c:v>
                </c:pt>
              </c:strCache>
            </c:strRef>
          </c:tx>
          <c:spPr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val>
            <c:numRef>
              <c:f>Hárok1!$B$82:$F$82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>
        <c:manualLayout>
          <c:xMode val="edge"/>
          <c:yMode val="edge"/>
          <c:x val="0.67203606607997535"/>
          <c:y val="0.862376112063577"/>
          <c:w val="0.28162384131206775"/>
          <c:h val="7.7471281351170554E-2"/>
        </c:manualLayout>
      </c:layout>
      <c:txPr>
        <a:bodyPr/>
        <a:lstStyle/>
        <a:p>
          <a:pPr rtl="0">
            <a:defRPr/>
          </a:pPr>
          <a:endParaRPr lang="sk-SK"/>
        </a:p>
      </c:txPr>
    </c:legend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 algn="ctr">
              <a:defRPr/>
            </a:pPr>
            <a:r>
              <a:rPr lang="sk-SK"/>
              <a:t>HISTOGRAM</a:t>
            </a:r>
            <a:endParaRPr lang="en-US"/>
          </a:p>
        </c:rich>
      </c:tx>
      <c:layout>
        <c:manualLayout>
          <c:xMode val="edge"/>
          <c:yMode val="edge"/>
          <c:x val="0.37619219114798075"/>
          <c:y val="4.0380944574945517E-2"/>
        </c:manualLayout>
      </c:layout>
    </c:title>
    <c:plotArea>
      <c:layout>
        <c:manualLayout>
          <c:layoutTarget val="inner"/>
          <c:xMode val="edge"/>
          <c:yMode val="edge"/>
          <c:x val="0.2063436987730366"/>
          <c:y val="0.18879239778374679"/>
          <c:w val="0.73687819780438135"/>
          <c:h val="0.51740991039528461"/>
        </c:manualLayout>
      </c:layout>
      <c:lineChart>
        <c:grouping val="stacked"/>
        <c:ser>
          <c:idx val="1"/>
          <c:order val="0"/>
          <c:tx>
            <c:strRef>
              <c:f>Hárok1!$H$13</c:f>
              <c:strCache>
                <c:ptCount val="1"/>
                <c:pt idx="0">
                  <c:v>Časť žiakov v %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ysClr val="windowText" lastClr="000000">
                  <a:lumMod val="95000"/>
                  <a:lumOff val="5000"/>
                </a:sysClr>
              </a:solidFill>
              <a:ln>
                <a:solidFill>
                  <a:sysClr val="windowText" lastClr="000000">
                    <a:lumMod val="95000"/>
                    <a:lumOff val="5000"/>
                  </a:sysClr>
                </a:solidFill>
              </a:ln>
            </c:spPr>
          </c:marker>
          <c:val>
            <c:numRef>
              <c:f>Hárok1!$I$13:$M$13</c:f>
              <c:numCache>
                <c:formatCode>General</c:formatCode>
                <c:ptCount val="5"/>
                <c:pt idx="0">
                  <c:v>13.33</c:v>
                </c:pt>
                <c:pt idx="1">
                  <c:v>26.66</c:v>
                </c:pt>
                <c:pt idx="2">
                  <c:v>40</c:v>
                </c:pt>
                <c:pt idx="3">
                  <c:v>13.33</c:v>
                </c:pt>
                <c:pt idx="4" formatCode="0.00">
                  <c:v>6.66</c:v>
                </c:pt>
              </c:numCache>
            </c:numRef>
          </c:val>
        </c:ser>
        <c:dropLines>
          <c:spPr>
            <a:ln w="34925">
              <a:solidFill>
                <a:sysClr val="windowText" lastClr="000000">
                  <a:lumMod val="95000"/>
                  <a:lumOff val="5000"/>
                </a:sysClr>
              </a:solidFill>
            </a:ln>
          </c:spPr>
        </c:dropLines>
        <c:marker val="1"/>
        <c:axId val="91430912"/>
        <c:axId val="93605888"/>
      </c:lineChart>
      <c:catAx>
        <c:axId val="91430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zn</a:t>
                </a:r>
                <a:r>
                  <a:rPr lang="sk-SK"/>
                  <a:t>ámka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743827927077639"/>
              <c:y val="0.82950267846134118"/>
            </c:manualLayout>
          </c:layout>
        </c:title>
        <c:tickLblPos val="nextTo"/>
        <c:crossAx val="93605888"/>
        <c:crosses val="autoZero"/>
        <c:auto val="1"/>
        <c:lblAlgn val="ctr"/>
        <c:lblOffset val="100"/>
      </c:catAx>
      <c:valAx>
        <c:axId val="9360588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/>
                  <a:t>% žiakov</a:t>
                </a:r>
              </a:p>
            </c:rich>
          </c:tx>
          <c:layout>
            <c:manualLayout>
              <c:xMode val="edge"/>
              <c:yMode val="edge"/>
              <c:x val="5.2882370473399228E-2"/>
              <c:y val="0.16187176806711645"/>
            </c:manualLayout>
          </c:layout>
        </c:title>
        <c:numFmt formatCode="General" sourceLinked="1"/>
        <c:tickLblPos val="nextTo"/>
        <c:crossAx val="91430912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POLYGÓN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946755769004058"/>
          <c:y val="0.17235835520559931"/>
          <c:w val="0.78198196856598601"/>
          <c:h val="0.5595709231998176"/>
        </c:manualLayout>
      </c:layout>
      <c:lineChart>
        <c:grouping val="stacked"/>
        <c:ser>
          <c:idx val="0"/>
          <c:order val="0"/>
          <c:tx>
            <c:strRef>
              <c:f>Hárok1!$A$13</c:f>
              <c:strCache>
                <c:ptCount val="1"/>
                <c:pt idx="0">
                  <c:v>Počet žiakov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triangle"/>
            <c:size val="10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ysClr val="windowText" lastClr="000000">
                    <a:lumMod val="95000"/>
                    <a:lumOff val="5000"/>
                  </a:sysClr>
                </a:solidFill>
              </a:ln>
            </c:spPr>
          </c:marker>
          <c:cat>
            <c:numRef>
              <c:f>Hárok1!$B$12:$F$12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Hárok1!$B$13:$F$13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marker val="1"/>
        <c:axId val="120219136"/>
        <c:axId val="120672256"/>
      </c:lineChart>
      <c:catAx>
        <c:axId val="120219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1269582809680274"/>
              <c:y val="0.84763276869491122"/>
            </c:manualLayout>
          </c:layout>
        </c:title>
        <c:numFmt formatCode="General" sourceLinked="1"/>
        <c:tickLblPos val="nextTo"/>
        <c:crossAx val="120672256"/>
        <c:crosses val="autoZero"/>
        <c:auto val="1"/>
        <c:lblAlgn val="ctr"/>
        <c:lblOffset val="100"/>
      </c:catAx>
      <c:valAx>
        <c:axId val="12067225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4.1265878350572008E-2"/>
              <c:y val="9.810709802579029E-2"/>
            </c:manualLayout>
          </c:layout>
        </c:title>
        <c:numFmt formatCode="General" sourceLinked="1"/>
        <c:tickLblPos val="nextTo"/>
        <c:crossAx val="12021913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 algn="ctr">
              <a:defRPr/>
            </a:pPr>
            <a:r>
              <a:rPr lang="sk-SK"/>
              <a:t>POLYGÓN</a:t>
            </a:r>
            <a:endParaRPr lang="en-US"/>
          </a:p>
        </c:rich>
      </c:tx>
      <c:layout>
        <c:manualLayout>
          <c:xMode val="edge"/>
          <c:yMode val="edge"/>
          <c:x val="0.37619219114798091"/>
          <c:y val="4.0380944574945524E-2"/>
        </c:manualLayout>
      </c:layout>
    </c:title>
    <c:plotArea>
      <c:layout>
        <c:manualLayout>
          <c:layoutTarget val="inner"/>
          <c:xMode val="edge"/>
          <c:yMode val="edge"/>
          <c:x val="0.20634369877303665"/>
          <c:y val="0.18879239778374687"/>
          <c:w val="0.73687819780438168"/>
          <c:h val="0.51740991039528461"/>
        </c:manualLayout>
      </c:layout>
      <c:lineChart>
        <c:grouping val="stacked"/>
        <c:ser>
          <c:idx val="1"/>
          <c:order val="0"/>
          <c:tx>
            <c:strRef>
              <c:f>Hárok1!$H$13</c:f>
              <c:strCache>
                <c:ptCount val="1"/>
                <c:pt idx="0">
                  <c:v>Časť žiakov v %</c:v>
                </c:pt>
              </c:strCache>
            </c:strRef>
          </c:tx>
          <c:spPr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marker>
            <c:symbol val="triangle"/>
            <c:size val="10"/>
            <c:spPr>
              <a:solidFill>
                <a:sysClr val="windowText" lastClr="000000">
                  <a:lumMod val="95000"/>
                  <a:lumOff val="5000"/>
                </a:sysClr>
              </a:solidFill>
              <a:ln>
                <a:solidFill>
                  <a:sysClr val="windowText" lastClr="000000">
                    <a:lumMod val="95000"/>
                    <a:lumOff val="5000"/>
                  </a:sysClr>
                </a:solidFill>
              </a:ln>
            </c:spPr>
          </c:marker>
          <c:val>
            <c:numRef>
              <c:f>Hárok1!$I$13:$M$13</c:f>
              <c:numCache>
                <c:formatCode>General</c:formatCode>
                <c:ptCount val="5"/>
                <c:pt idx="0">
                  <c:v>13.33</c:v>
                </c:pt>
                <c:pt idx="1">
                  <c:v>26.66</c:v>
                </c:pt>
                <c:pt idx="2">
                  <c:v>40</c:v>
                </c:pt>
                <c:pt idx="3">
                  <c:v>13.33</c:v>
                </c:pt>
                <c:pt idx="4" formatCode="0.00">
                  <c:v>6.66</c:v>
                </c:pt>
              </c:numCache>
            </c:numRef>
          </c:val>
        </c:ser>
        <c:marker val="1"/>
        <c:axId val="120247808"/>
        <c:axId val="120692736"/>
      </c:lineChart>
      <c:catAx>
        <c:axId val="120247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zn</a:t>
                </a:r>
                <a:r>
                  <a:rPr lang="sk-SK"/>
                  <a:t>ámka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743827927077661"/>
              <c:y val="0.82950267846134118"/>
            </c:manualLayout>
          </c:layout>
        </c:title>
        <c:tickLblPos val="nextTo"/>
        <c:crossAx val="120692736"/>
        <c:crosses val="autoZero"/>
        <c:auto val="1"/>
        <c:lblAlgn val="ctr"/>
        <c:lblOffset val="100"/>
      </c:catAx>
      <c:valAx>
        <c:axId val="1206927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/>
                  <a:t>% žiakov</a:t>
                </a:r>
              </a:p>
            </c:rich>
          </c:tx>
          <c:layout>
            <c:manualLayout>
              <c:xMode val="edge"/>
              <c:yMode val="edge"/>
              <c:x val="5.2882370473399234E-2"/>
              <c:y val="0.16187176806711639"/>
            </c:manualLayout>
          </c:layout>
        </c:title>
        <c:numFmt formatCode="General" sourceLinked="1"/>
        <c:tickLblPos val="nextTo"/>
        <c:crossAx val="12024780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 algn="ctr">
              <a:defRPr/>
            </a:pPr>
            <a:r>
              <a:rPr lang="sk-SK"/>
              <a:t>STĹPCOVÝ DIAGRAM</a:t>
            </a:r>
            <a:endParaRPr lang="en-US"/>
          </a:p>
        </c:rich>
      </c:tx>
      <c:layout>
        <c:manualLayout>
          <c:xMode val="edge"/>
          <c:yMode val="edge"/>
          <c:x val="0.23464322954721645"/>
          <c:y val="4.4751203830232837E-2"/>
        </c:manualLayout>
      </c:layout>
    </c:title>
    <c:plotArea>
      <c:layout>
        <c:manualLayout>
          <c:layoutTarget val="inner"/>
          <c:xMode val="edge"/>
          <c:yMode val="edge"/>
          <c:x val="0.20634369877303665"/>
          <c:y val="0.18879239778374687"/>
          <c:w val="0.73687819780438168"/>
          <c:h val="0.51740991039528461"/>
        </c:manualLayout>
      </c:layout>
      <c:barChart>
        <c:barDir val="col"/>
        <c:grouping val="stacked"/>
        <c:ser>
          <c:idx val="1"/>
          <c:order val="0"/>
          <c:tx>
            <c:strRef>
              <c:f>Hárok1!$H$13</c:f>
              <c:strCache>
                <c:ptCount val="1"/>
                <c:pt idx="0">
                  <c:v>Časť žiakov v %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1"/>
            </a:gradFill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val>
            <c:numRef>
              <c:f>Hárok1!$I$13:$M$13</c:f>
              <c:numCache>
                <c:formatCode>General</c:formatCode>
                <c:ptCount val="5"/>
                <c:pt idx="0">
                  <c:v>13.33</c:v>
                </c:pt>
                <c:pt idx="1">
                  <c:v>26.66</c:v>
                </c:pt>
                <c:pt idx="2">
                  <c:v>40</c:v>
                </c:pt>
                <c:pt idx="3">
                  <c:v>13.33</c:v>
                </c:pt>
                <c:pt idx="4" formatCode="0.00">
                  <c:v>6.66</c:v>
                </c:pt>
              </c:numCache>
            </c:numRef>
          </c:val>
        </c:ser>
        <c:gapWidth val="15"/>
        <c:overlap val="100"/>
        <c:axId val="119344128"/>
        <c:axId val="119376512"/>
      </c:barChart>
      <c:catAx>
        <c:axId val="11934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zn</a:t>
                </a:r>
                <a:r>
                  <a:rPr lang="sk-SK"/>
                  <a:t>ámka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743827927077661"/>
              <c:y val="0.82950267846134118"/>
            </c:manualLayout>
          </c:layout>
        </c:title>
        <c:tickLblPos val="nextTo"/>
        <c:crossAx val="119376512"/>
        <c:crosses val="autoZero"/>
        <c:auto val="1"/>
        <c:lblAlgn val="ctr"/>
        <c:lblOffset val="100"/>
      </c:catAx>
      <c:valAx>
        <c:axId val="11937651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/>
                  <a:t>% žiakov</a:t>
                </a:r>
              </a:p>
            </c:rich>
          </c:tx>
          <c:layout>
            <c:manualLayout>
              <c:xMode val="edge"/>
              <c:yMode val="edge"/>
              <c:x val="5.2882370473399234E-2"/>
              <c:y val="0.16187176806711639"/>
            </c:manualLayout>
          </c:layout>
        </c:title>
        <c:numFmt formatCode="General" sourceLinked="1"/>
        <c:tickLblPos val="nextTo"/>
        <c:crossAx val="11934412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STĹPCOVÝ DIAGRAM</a:t>
            </a:r>
            <a:endParaRPr lang="en-US" sz="1800" b="1" i="0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0.14946755769004064"/>
          <c:y val="0.17235835520559931"/>
          <c:w val="0.78198196856598601"/>
          <c:h val="0.5595709231998176"/>
        </c:manualLayout>
      </c:layout>
      <c:barChart>
        <c:barDir val="col"/>
        <c:grouping val="clustered"/>
        <c:ser>
          <c:idx val="0"/>
          <c:order val="0"/>
          <c:tx>
            <c:strRef>
              <c:f>Hárok1!$A$13</c:f>
              <c:strCache>
                <c:ptCount val="1"/>
                <c:pt idx="0">
                  <c:v>Počet žiakov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1"/>
            </a:gradFill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cat>
            <c:numRef>
              <c:f>Hárok1!$B$12:$F$12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Hárok1!$B$13:$F$13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gapWidth val="15"/>
        <c:overlap val="-100"/>
        <c:axId val="122565376"/>
        <c:axId val="122966400"/>
      </c:barChart>
      <c:catAx>
        <c:axId val="12256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1269582809680296"/>
              <c:y val="0.84763276869491122"/>
            </c:manualLayout>
          </c:layout>
        </c:title>
        <c:numFmt formatCode="General" sourceLinked="1"/>
        <c:tickLblPos val="nextTo"/>
        <c:crossAx val="122966400"/>
        <c:crosses val="autoZero"/>
        <c:auto val="1"/>
        <c:lblAlgn val="ctr"/>
        <c:lblOffset val="100"/>
      </c:catAx>
      <c:valAx>
        <c:axId val="12296640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4.126587835057198E-2"/>
              <c:y val="9.8107098025790346E-2"/>
            </c:manualLayout>
          </c:layout>
        </c:title>
        <c:numFmt formatCode="General" sourceLinked="1"/>
        <c:tickLblPos val="nextTo"/>
        <c:crossAx val="12256537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KRUHOVÝ</a:t>
            </a:r>
            <a:r>
              <a:rPr lang="sk-SK" baseline="0"/>
              <a:t> GRAF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9886131895657603E-2"/>
          <c:y val="0.1613437616571895"/>
          <c:w val="0.53615655408043827"/>
          <c:h val="0.74749168253076814"/>
        </c:manualLayout>
      </c:layout>
      <c:pieChart>
        <c:varyColors val="1"/>
        <c:ser>
          <c:idx val="0"/>
          <c:order val="0"/>
          <c:tx>
            <c:strRef>
              <c:f>Hárok1!$A$13</c:f>
              <c:strCache>
                <c:ptCount val="1"/>
                <c:pt idx="0">
                  <c:v>Počet žiakov</c:v>
                </c:pt>
              </c:strCache>
            </c:strRef>
          </c:tx>
          <c:spPr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cat>
            <c:numRef>
              <c:f>Hárok1!$B$12:$F$12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Hárok1!$B$13:$F$13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>
        <c:manualLayout>
          <c:xMode val="edge"/>
          <c:yMode val="edge"/>
          <c:x val="0.67503382819669666"/>
          <c:y val="0.84774282398899903"/>
          <c:w val="0.2825795158539704"/>
          <c:h val="7.8225361717318045E-2"/>
        </c:manualLayout>
      </c:layout>
    </c:legend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HISTOGRAM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8932024085224641"/>
          <c:y val="0.19836102722173637"/>
          <c:w val="0.68518956306932222"/>
          <c:h val="0.48709181601593315"/>
        </c:manualLayout>
      </c:layout>
      <c:lineChart>
        <c:grouping val="stacked"/>
        <c:ser>
          <c:idx val="1"/>
          <c:order val="0"/>
          <c:tx>
            <c:strRef>
              <c:f>Hárok1!$A$82</c:f>
              <c:strCache>
                <c:ptCount val="1"/>
                <c:pt idx="0">
                  <c:v>Počet žiakov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Hárok1!$B$82:$F$82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ropLines>
          <c:spPr>
            <a:ln w="34925">
              <a:solidFill>
                <a:sysClr val="windowText" lastClr="000000">
                  <a:lumMod val="95000"/>
                  <a:lumOff val="5000"/>
                </a:sysClr>
              </a:solidFill>
            </a:ln>
          </c:spPr>
        </c:dropLines>
        <c:marker val="1"/>
        <c:axId val="138313088"/>
        <c:axId val="138321280"/>
      </c:lineChart>
      <c:catAx>
        <c:axId val="138313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75756998610467807"/>
              <c:y val="0.81518158218979675"/>
            </c:manualLayout>
          </c:layout>
        </c:title>
        <c:tickLblPos val="nextTo"/>
        <c:crossAx val="138321280"/>
        <c:crosses val="autoZero"/>
        <c:auto val="1"/>
        <c:lblAlgn val="ctr"/>
        <c:lblOffset val="100"/>
      </c:catAx>
      <c:valAx>
        <c:axId val="13832128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žiakov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7.1419484329164742E-2"/>
              <c:y val="0.11915313387450642"/>
            </c:manualLayout>
          </c:layout>
        </c:title>
        <c:numFmt formatCode="General" sourceLinked="1"/>
        <c:tickLblPos val="nextTo"/>
        <c:crossAx val="13831308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HISTOGRAM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8227246594175728"/>
          <c:y val="0.20993337371290127"/>
          <c:w val="0.70026721659792523"/>
          <c:h val="0.48914860558818107"/>
        </c:manualLayout>
      </c:layout>
      <c:lineChart>
        <c:grouping val="stacked"/>
        <c:ser>
          <c:idx val="1"/>
          <c:order val="0"/>
          <c:tx>
            <c:strRef>
              <c:f>Hárok1!$H$82</c:f>
              <c:strCache>
                <c:ptCount val="1"/>
                <c:pt idx="0">
                  <c:v>Časť žiakov v %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ysClr val="windowText" lastClr="000000"/>
              </a:solidFill>
              <a:ln>
                <a:noFill/>
              </a:ln>
            </c:spPr>
          </c:marker>
          <c:val>
            <c:numRef>
              <c:f>Hárok1!$I$82:$M$82</c:f>
              <c:numCache>
                <c:formatCode>General</c:formatCode>
                <c:ptCount val="5"/>
                <c:pt idx="0">
                  <c:v>53.33</c:v>
                </c:pt>
                <c:pt idx="1">
                  <c:v>33.33</c:v>
                </c:pt>
                <c:pt idx="2">
                  <c:v>6.66</c:v>
                </c:pt>
                <c:pt idx="3">
                  <c:v>6.66</c:v>
                </c:pt>
                <c:pt idx="4" formatCode="0.00">
                  <c:v>0</c:v>
                </c:pt>
              </c:numCache>
            </c:numRef>
          </c:val>
        </c:ser>
        <c:dropLines>
          <c:spPr>
            <a:ln w="34925">
              <a:solidFill>
                <a:sysClr val="windowText" lastClr="000000">
                  <a:lumMod val="95000"/>
                  <a:lumOff val="5000"/>
                </a:sysClr>
              </a:solidFill>
            </a:ln>
          </c:spPr>
        </c:dropLines>
        <c:marker val="1"/>
        <c:axId val="140056832"/>
        <c:axId val="140155136"/>
      </c:lineChart>
      <c:catAx>
        <c:axId val="14005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75439820022497184"/>
              <c:y val="0.82162764771460428"/>
            </c:manualLayout>
          </c:layout>
        </c:title>
        <c:tickLblPos val="nextTo"/>
        <c:crossAx val="140155136"/>
        <c:crosses val="autoZero"/>
        <c:auto val="1"/>
        <c:lblAlgn val="ctr"/>
        <c:lblOffset val="100"/>
      </c:catAx>
      <c:valAx>
        <c:axId val="1401551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sk-SK" sz="1000" b="1" i="0" baseline="0"/>
                  <a:t>% žiakov</a:t>
                </a:r>
                <a:endParaRPr lang="sk-SK" sz="1000" b="1"/>
              </a:p>
            </c:rich>
          </c:tx>
          <c:layout/>
        </c:title>
        <c:numFmt formatCode="General" sourceLinked="1"/>
        <c:tickLblPos val="nextTo"/>
        <c:crossAx val="140056832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113392</xdr:colOff>
      <xdr:row>14</xdr:row>
      <xdr:rowOff>178707</xdr:rowOff>
    </xdr:from>
    <xdr:to>
      <xdr:col>6</xdr:col>
      <xdr:colOff>161017</xdr:colOff>
      <xdr:row>29</xdr:row>
      <xdr:rowOff>178707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598622</xdr:colOff>
      <xdr:row>14</xdr:row>
      <xdr:rowOff>126731</xdr:rowOff>
    </xdr:from>
    <xdr:to>
      <xdr:col>12</xdr:col>
      <xdr:colOff>608147</xdr:colOff>
      <xdr:row>29</xdr:row>
      <xdr:rowOff>126731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121465</xdr:colOff>
      <xdr:row>31</xdr:row>
      <xdr:rowOff>30750</xdr:rowOff>
    </xdr:from>
    <xdr:to>
      <xdr:col>6</xdr:col>
      <xdr:colOff>169090</xdr:colOff>
      <xdr:row>46</xdr:row>
      <xdr:rowOff>30750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31</xdr:row>
      <xdr:rowOff>16144</xdr:rowOff>
    </xdr:from>
    <xdr:to>
      <xdr:col>13</xdr:col>
      <xdr:colOff>9525</xdr:colOff>
      <xdr:row>46</xdr:row>
      <xdr:rowOff>16145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605402</xdr:colOff>
      <xdr:row>47</xdr:row>
      <xdr:rowOff>16144</xdr:rowOff>
    </xdr:from>
    <xdr:to>
      <xdr:col>13</xdr:col>
      <xdr:colOff>1453</xdr:colOff>
      <xdr:row>62</xdr:row>
      <xdr:rowOff>16144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144144</xdr:colOff>
      <xdr:row>47</xdr:row>
      <xdr:rowOff>24216</xdr:rowOff>
    </xdr:from>
    <xdr:to>
      <xdr:col>6</xdr:col>
      <xdr:colOff>191769</xdr:colOff>
      <xdr:row>62</xdr:row>
      <xdr:rowOff>24215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306737</xdr:colOff>
      <xdr:row>63</xdr:row>
      <xdr:rowOff>24217</xdr:rowOff>
    </xdr:from>
    <xdr:to>
      <xdr:col>9</xdr:col>
      <xdr:colOff>330146</xdr:colOff>
      <xdr:row>78</xdr:row>
      <xdr:rowOff>24216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133349</xdr:colOff>
      <xdr:row>83</xdr:row>
      <xdr:rowOff>85725</xdr:rowOff>
    </xdr:from>
    <xdr:to>
      <xdr:col>6</xdr:col>
      <xdr:colOff>200024</xdr:colOff>
      <xdr:row>98</xdr:row>
      <xdr:rowOff>114301</xdr:rowOff>
    </xdr:to>
    <xdr:graphicFrame macro="">
      <xdr:nvGraphicFramePr>
        <xdr:cNvPr id="22" name="Graf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581025</xdr:colOff>
      <xdr:row>83</xdr:row>
      <xdr:rowOff>66674</xdr:rowOff>
    </xdr:from>
    <xdr:to>
      <xdr:col>12</xdr:col>
      <xdr:colOff>571500</xdr:colOff>
      <xdr:row>98</xdr:row>
      <xdr:rowOff>57149</xdr:rowOff>
    </xdr:to>
    <xdr:graphicFrame macro="">
      <xdr:nvGraphicFramePr>
        <xdr:cNvPr id="25" name="Graf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161925</xdr:colOff>
      <xdr:row>100</xdr:row>
      <xdr:rowOff>0</xdr:rowOff>
    </xdr:from>
    <xdr:to>
      <xdr:col>6</xdr:col>
      <xdr:colOff>228600</xdr:colOff>
      <xdr:row>115</xdr:row>
      <xdr:rowOff>28576</xdr:rowOff>
    </xdr:to>
    <xdr:graphicFrame macro="">
      <xdr:nvGraphicFramePr>
        <xdr:cNvPr id="26" name="Graf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100</xdr:row>
      <xdr:rowOff>0</xdr:rowOff>
    </xdr:from>
    <xdr:to>
      <xdr:col>12</xdr:col>
      <xdr:colOff>600075</xdr:colOff>
      <xdr:row>114</xdr:row>
      <xdr:rowOff>180975</xdr:rowOff>
    </xdr:to>
    <xdr:graphicFrame macro="">
      <xdr:nvGraphicFramePr>
        <xdr:cNvPr id="27" name="Graf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161925</xdr:colOff>
      <xdr:row>116</xdr:row>
      <xdr:rowOff>28575</xdr:rowOff>
    </xdr:from>
    <xdr:to>
      <xdr:col>6</xdr:col>
      <xdr:colOff>228600</xdr:colOff>
      <xdr:row>131</xdr:row>
      <xdr:rowOff>57151</xdr:rowOff>
    </xdr:to>
    <xdr:graphicFrame macro="">
      <xdr:nvGraphicFramePr>
        <xdr:cNvPr id="28" name="Graf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609599</xdr:colOff>
      <xdr:row>116</xdr:row>
      <xdr:rowOff>0</xdr:rowOff>
    </xdr:from>
    <xdr:to>
      <xdr:col>13</xdr:col>
      <xdr:colOff>19049</xdr:colOff>
      <xdr:row>131</xdr:row>
      <xdr:rowOff>47625</xdr:rowOff>
    </xdr:to>
    <xdr:graphicFrame macro="">
      <xdr:nvGraphicFramePr>
        <xdr:cNvPr id="29" name="Graf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180975</xdr:colOff>
      <xdr:row>132</xdr:row>
      <xdr:rowOff>142875</xdr:rowOff>
    </xdr:from>
    <xdr:to>
      <xdr:col>9</xdr:col>
      <xdr:colOff>219075</xdr:colOff>
      <xdr:row>147</xdr:row>
      <xdr:rowOff>171451</xdr:rowOff>
    </xdr:to>
    <xdr:graphicFrame macro="">
      <xdr:nvGraphicFramePr>
        <xdr:cNvPr id="30" name="Graf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0.00133</cdr:x>
      <cdr:y>0.13519</cdr:y>
    </cdr:to>
    <cdr:sp macro="" textlink="">
      <cdr:nvSpPr>
        <cdr:cNvPr id="5" name="Rovná spojnica 4"/>
        <cdr:cNvSpPr/>
      </cdr:nvSpPr>
      <cdr:spPr>
        <a:xfrm xmlns:a="http://schemas.openxmlformats.org/drawingml/2006/main" rot="16200000" flipH="1">
          <a:off x="-192641" y="192641"/>
          <a:ext cx="390633" cy="53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2.4768E-7</cdr:x>
      <cdr:y>0</cdr:y>
    </cdr:from>
    <cdr:to>
      <cdr:x>0.00133</cdr:x>
      <cdr:y>0.13519</cdr:y>
    </cdr:to>
    <cdr:sp macro="" textlink="">
      <cdr:nvSpPr>
        <cdr:cNvPr id="5" name="Rovná spojnica 4"/>
        <cdr:cNvSpPr/>
      </cdr:nvSpPr>
      <cdr:spPr>
        <a:xfrm xmlns:a="http://schemas.openxmlformats.org/drawingml/2006/main" rot="16200000" flipH="1">
          <a:off x="-193741" y="193742"/>
          <a:ext cx="392853" cy="53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0.00133</cdr:x>
      <cdr:y>0.13519</cdr:y>
    </cdr:to>
    <cdr:sp macro="" textlink="">
      <cdr:nvSpPr>
        <cdr:cNvPr id="5" name="Rovná spojnica 4"/>
        <cdr:cNvSpPr/>
      </cdr:nvSpPr>
      <cdr:spPr>
        <a:xfrm xmlns:a="http://schemas.openxmlformats.org/drawingml/2006/main" rot="16200000" flipH="1">
          <a:off x="-192641" y="192641"/>
          <a:ext cx="390633" cy="53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</cdr:x>
      <cdr:y>0</cdr:y>
    </cdr:from>
    <cdr:to>
      <cdr:x>0.00133</cdr:x>
      <cdr:y>0.13519</cdr:y>
    </cdr:to>
    <cdr:sp macro="" textlink="">
      <cdr:nvSpPr>
        <cdr:cNvPr id="2" name="Rovná spojnica 4"/>
        <cdr:cNvSpPr/>
      </cdr:nvSpPr>
      <cdr:spPr>
        <a:xfrm xmlns:a="http://schemas.openxmlformats.org/drawingml/2006/main" rot="16200000" flipH="1">
          <a:off x="-192641" y="192641"/>
          <a:ext cx="390633" cy="53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0.00133</cdr:x>
      <cdr:y>0.13519</cdr:y>
    </cdr:to>
    <cdr:sp macro="" textlink="">
      <cdr:nvSpPr>
        <cdr:cNvPr id="5" name="Rovná spojnica 4"/>
        <cdr:cNvSpPr/>
      </cdr:nvSpPr>
      <cdr:spPr>
        <a:xfrm xmlns:a="http://schemas.openxmlformats.org/drawingml/2006/main" rot="16200000" flipH="1">
          <a:off x="-192641" y="192641"/>
          <a:ext cx="390633" cy="53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.Stajan&#269;o-&#353;tatis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showWhiteSpace="0" view="pageLayout" topLeftCell="A88" zoomScale="73" zoomScaleNormal="106" zoomScalePageLayoutView="73" workbookViewId="0">
      <selection activeCell="N101" sqref="N101"/>
    </sheetView>
  </sheetViews>
  <sheetFormatPr defaultRowHeight="15"/>
  <cols>
    <col min="1" max="1" width="14" customWidth="1"/>
    <col min="8" max="8" width="14.42578125" customWidth="1"/>
    <col min="15" max="15" width="8.5703125" customWidth="1"/>
    <col min="16" max="16" width="13.140625" customWidth="1"/>
    <col min="21" max="21" width="19.85546875" customWidth="1"/>
    <col min="22" max="22" width="22.42578125" customWidth="1"/>
    <col min="23" max="23" width="21.85546875" customWidth="1"/>
  </cols>
  <sheetData>
    <row r="1" spans="1:28" ht="15.75" thickBot="1">
      <c r="A1" t="s">
        <v>12</v>
      </c>
    </row>
    <row r="2" spans="1:28" ht="15.75" thickBot="1">
      <c r="A2" t="s">
        <v>11</v>
      </c>
      <c r="P2" s="27" t="s">
        <v>16</v>
      </c>
      <c r="Q2" s="27" t="s">
        <v>17</v>
      </c>
      <c r="R2" s="28" t="s">
        <v>35</v>
      </c>
      <c r="S2" s="9"/>
      <c r="U2" s="42" t="s">
        <v>39</v>
      </c>
      <c r="V2" s="27" t="s">
        <v>18</v>
      </c>
      <c r="W2" s="28" t="s">
        <v>19</v>
      </c>
      <c r="Y2" s="36"/>
      <c r="Z2" s="36"/>
      <c r="AA2" s="36"/>
      <c r="AB2" s="36"/>
    </row>
    <row r="3" spans="1:28" ht="15.75" thickBot="1">
      <c r="P3" s="30" t="s">
        <v>20</v>
      </c>
      <c r="Q3" s="44">
        <v>3</v>
      </c>
      <c r="R3" s="19">
        <v>1</v>
      </c>
      <c r="S3" s="17"/>
      <c r="U3" s="43" t="s">
        <v>20</v>
      </c>
      <c r="V3" s="46">
        <f>Q3-Q19</f>
        <v>0.26666666666666661</v>
      </c>
      <c r="W3" s="49">
        <f>V3*V3</f>
        <v>7.1111111111111083E-2</v>
      </c>
      <c r="Y3" s="37"/>
      <c r="Z3" s="37"/>
      <c r="AA3" s="37"/>
      <c r="AB3" s="53"/>
    </row>
    <row r="4" spans="1:28">
      <c r="A4" s="76" t="s">
        <v>10</v>
      </c>
      <c r="B4" s="32"/>
      <c r="C4" s="32"/>
      <c r="D4" s="32"/>
      <c r="E4" s="33"/>
      <c r="I4" s="8"/>
      <c r="J4" s="40" t="s">
        <v>9</v>
      </c>
      <c r="K4" s="32" t="s">
        <v>50</v>
      </c>
      <c r="L4" s="73"/>
      <c r="M4" s="33"/>
      <c r="P4" s="18" t="s">
        <v>21</v>
      </c>
      <c r="Q4" s="45">
        <v>2</v>
      </c>
      <c r="R4" s="19">
        <v>2</v>
      </c>
      <c r="S4" s="17"/>
      <c r="U4" s="43" t="s">
        <v>21</v>
      </c>
      <c r="V4" s="47">
        <f>Q4-Q19</f>
        <v>-0.73333333333333339</v>
      </c>
      <c r="W4" s="49">
        <f>V4*V4</f>
        <v>0.53777777777777791</v>
      </c>
      <c r="Y4" s="37"/>
      <c r="Z4" s="37"/>
      <c r="AA4" s="37"/>
      <c r="AB4" s="53"/>
    </row>
    <row r="5" spans="1:28">
      <c r="A5" s="43" t="s">
        <v>8</v>
      </c>
      <c r="B5" s="37"/>
      <c r="C5" s="37"/>
      <c r="D5" s="37"/>
      <c r="E5" s="20"/>
      <c r="I5" s="8"/>
      <c r="J5" s="18"/>
      <c r="K5" s="37" t="s">
        <v>51</v>
      </c>
      <c r="L5" s="74"/>
      <c r="M5" s="20"/>
      <c r="P5" s="18" t="s">
        <v>22</v>
      </c>
      <c r="Q5" s="25">
        <v>2</v>
      </c>
      <c r="R5" s="20">
        <v>1</v>
      </c>
      <c r="S5" s="17"/>
      <c r="U5" s="43" t="s">
        <v>22</v>
      </c>
      <c r="V5" s="47">
        <f>Q5-Q19</f>
        <v>-0.73333333333333339</v>
      </c>
      <c r="W5" s="49">
        <f>V5*V5</f>
        <v>0.53777777777777791</v>
      </c>
      <c r="Y5" s="37"/>
      <c r="Z5" s="37"/>
      <c r="AA5" s="37"/>
      <c r="AB5" s="53"/>
    </row>
    <row r="6" spans="1:28">
      <c r="A6" s="18" t="s">
        <v>7</v>
      </c>
      <c r="B6" s="37"/>
      <c r="C6" s="37"/>
      <c r="D6" s="37"/>
      <c r="E6" s="20"/>
      <c r="I6" s="8"/>
      <c r="J6" s="18"/>
      <c r="K6" s="37" t="s">
        <v>49</v>
      </c>
      <c r="L6" s="74"/>
      <c r="M6" s="20"/>
      <c r="P6" s="18" t="s">
        <v>23</v>
      </c>
      <c r="Q6" s="25">
        <v>1</v>
      </c>
      <c r="R6" s="20">
        <v>1</v>
      </c>
      <c r="S6" s="17"/>
      <c r="U6" s="43" t="s">
        <v>23</v>
      </c>
      <c r="V6" s="47">
        <f>Q6-Q19</f>
        <v>-1.7333333333333334</v>
      </c>
      <c r="W6" s="49">
        <f>V6*V6</f>
        <v>3.0044444444444447</v>
      </c>
      <c r="Y6" s="37"/>
      <c r="Z6" s="37"/>
      <c r="AA6" s="37"/>
      <c r="AB6" s="53"/>
    </row>
    <row r="7" spans="1:28" ht="15.75" thickBot="1">
      <c r="A7" s="21" t="s">
        <v>6</v>
      </c>
      <c r="B7" s="29"/>
      <c r="C7" s="29"/>
      <c r="D7" s="29"/>
      <c r="E7" s="22"/>
      <c r="I7" s="8"/>
      <c r="J7" s="18"/>
      <c r="K7" s="37" t="s">
        <v>5</v>
      </c>
      <c r="L7" s="74"/>
      <c r="M7" s="20"/>
      <c r="P7" s="18" t="s">
        <v>24</v>
      </c>
      <c r="Q7" s="25">
        <v>1</v>
      </c>
      <c r="R7" s="20">
        <v>1</v>
      </c>
      <c r="S7" s="17"/>
      <c r="U7" s="43" t="s">
        <v>24</v>
      </c>
      <c r="V7" s="47">
        <f>Q7-Q19</f>
        <v>-1.7333333333333334</v>
      </c>
      <c r="W7" s="49">
        <f>V7*V7</f>
        <v>3.0044444444444447</v>
      </c>
      <c r="Y7" s="37"/>
      <c r="Z7" s="37"/>
      <c r="AA7" s="37"/>
      <c r="AB7" s="53"/>
    </row>
    <row r="8" spans="1:28" ht="15.75" thickBot="1">
      <c r="I8" s="8"/>
      <c r="J8" s="21"/>
      <c r="K8" s="29" t="s">
        <v>4</v>
      </c>
      <c r="L8" s="75"/>
      <c r="M8" s="22"/>
      <c r="P8" s="18" t="s">
        <v>25</v>
      </c>
      <c r="Q8" s="25">
        <v>3</v>
      </c>
      <c r="R8" s="20">
        <v>1</v>
      </c>
      <c r="S8" s="17"/>
      <c r="U8" s="43" t="s">
        <v>25</v>
      </c>
      <c r="V8" s="47">
        <f>Q8-Q19</f>
        <v>0.26666666666666661</v>
      </c>
      <c r="W8" s="49">
        <f>V8*V8</f>
        <v>7.1111111111111083E-2</v>
      </c>
      <c r="Y8" s="37"/>
      <c r="Z8" s="37"/>
      <c r="AA8" s="37"/>
      <c r="AB8" s="53"/>
    </row>
    <row r="9" spans="1:28">
      <c r="P9" s="18" t="s">
        <v>26</v>
      </c>
      <c r="Q9" s="25">
        <v>3</v>
      </c>
      <c r="R9" s="20">
        <v>1</v>
      </c>
      <c r="S9" s="17"/>
      <c r="U9" s="43" t="s">
        <v>26</v>
      </c>
      <c r="V9" s="47">
        <f>Q9-Q19</f>
        <v>0.26666666666666661</v>
      </c>
      <c r="W9" s="49">
        <f>V9*V9</f>
        <v>7.1111111111111083E-2</v>
      </c>
      <c r="Y9" s="37"/>
      <c r="Z9" s="37"/>
      <c r="AA9" s="37"/>
      <c r="AB9" s="53"/>
    </row>
    <row r="10" spans="1:28">
      <c r="P10" s="18" t="s">
        <v>27</v>
      </c>
      <c r="Q10" s="25">
        <v>3</v>
      </c>
      <c r="R10" s="20">
        <v>2</v>
      </c>
      <c r="S10" s="17"/>
      <c r="U10" s="43" t="s">
        <v>27</v>
      </c>
      <c r="V10" s="47">
        <f>Q10-Q19</f>
        <v>0.26666666666666661</v>
      </c>
      <c r="W10" s="49">
        <f>V10*V10</f>
        <v>7.1111111111111083E-2</v>
      </c>
      <c r="Y10" s="37"/>
      <c r="Z10" s="37"/>
      <c r="AA10" s="37"/>
      <c r="AB10" s="53"/>
    </row>
    <row r="11" spans="1:28" ht="15.75" thickBot="1">
      <c r="A11" s="12" t="s">
        <v>15</v>
      </c>
      <c r="B11" s="12"/>
      <c r="C11" s="12"/>
      <c r="D11" s="12"/>
      <c r="E11" s="11"/>
      <c r="F11" s="11"/>
      <c r="H11" s="9"/>
      <c r="I11" s="10" t="s">
        <v>3</v>
      </c>
      <c r="J11" s="10"/>
      <c r="K11" s="10"/>
      <c r="L11" s="9"/>
      <c r="M11" s="9"/>
      <c r="P11" s="18" t="s">
        <v>28</v>
      </c>
      <c r="Q11" s="25">
        <v>4</v>
      </c>
      <c r="R11" s="20">
        <v>2</v>
      </c>
      <c r="S11" s="17"/>
      <c r="U11" s="43" t="s">
        <v>28</v>
      </c>
      <c r="V11" s="47">
        <f>Q11-Q19</f>
        <v>1.2666666666666666</v>
      </c>
      <c r="W11" s="49">
        <f>V11*V11</f>
        <v>1.6044444444444443</v>
      </c>
      <c r="Y11" s="37"/>
      <c r="Z11" s="37"/>
      <c r="AA11" s="37"/>
      <c r="AB11" s="53"/>
    </row>
    <row r="12" spans="1:28">
      <c r="A12" s="71" t="s">
        <v>2</v>
      </c>
      <c r="B12" s="69">
        <v>1</v>
      </c>
      <c r="C12" s="6">
        <v>2</v>
      </c>
      <c r="D12" s="6">
        <v>3</v>
      </c>
      <c r="E12" s="6">
        <v>4</v>
      </c>
      <c r="F12" s="5">
        <v>5</v>
      </c>
      <c r="H12" s="71" t="s">
        <v>2</v>
      </c>
      <c r="I12" s="69">
        <v>1</v>
      </c>
      <c r="J12" s="6">
        <v>2</v>
      </c>
      <c r="K12" s="6">
        <v>3</v>
      </c>
      <c r="L12" s="6">
        <v>4</v>
      </c>
      <c r="M12" s="5">
        <v>5</v>
      </c>
      <c r="P12" s="18" t="s">
        <v>29</v>
      </c>
      <c r="Q12" s="25">
        <v>4</v>
      </c>
      <c r="R12" s="20">
        <v>3</v>
      </c>
      <c r="S12" s="17"/>
      <c r="U12" s="43" t="s">
        <v>29</v>
      </c>
      <c r="V12" s="47">
        <f>Q12-Q19</f>
        <v>1.2666666666666666</v>
      </c>
      <c r="W12" s="49">
        <f>V12*V12</f>
        <v>1.6044444444444443</v>
      </c>
      <c r="Y12" s="37"/>
      <c r="Z12" s="37"/>
      <c r="AA12" s="37"/>
      <c r="AB12" s="53"/>
    </row>
    <row r="13" spans="1:28" ht="15.75" thickBot="1">
      <c r="A13" s="72" t="s">
        <v>1</v>
      </c>
      <c r="B13" s="70">
        <v>2</v>
      </c>
      <c r="C13" s="2">
        <v>4</v>
      </c>
      <c r="D13" s="2">
        <v>6</v>
      </c>
      <c r="E13" s="2">
        <v>2</v>
      </c>
      <c r="F13" s="4">
        <v>1</v>
      </c>
      <c r="H13" s="72" t="s">
        <v>0</v>
      </c>
      <c r="I13" s="70">
        <v>13.33</v>
      </c>
      <c r="J13" s="2">
        <v>26.66</v>
      </c>
      <c r="K13" s="2">
        <v>40</v>
      </c>
      <c r="L13" s="2">
        <v>13.33</v>
      </c>
      <c r="M13" s="1">
        <v>6.66</v>
      </c>
      <c r="P13" s="18" t="s">
        <v>30</v>
      </c>
      <c r="Q13" s="25">
        <v>5</v>
      </c>
      <c r="R13" s="20">
        <v>4</v>
      </c>
      <c r="S13" s="17"/>
      <c r="U13" s="43" t="s">
        <v>30</v>
      </c>
      <c r="V13" s="47">
        <f>Q13-Q19</f>
        <v>2.2666666666666666</v>
      </c>
      <c r="W13" s="49">
        <f>V13*V13</f>
        <v>5.1377777777777771</v>
      </c>
      <c r="Y13" s="37"/>
      <c r="Z13" s="37"/>
      <c r="AA13" s="37"/>
      <c r="AB13" s="53"/>
    </row>
    <row r="14" spans="1:28">
      <c r="P14" s="18" t="s">
        <v>31</v>
      </c>
      <c r="Q14" s="25">
        <v>2</v>
      </c>
      <c r="R14" s="20">
        <v>1</v>
      </c>
      <c r="S14" s="17"/>
      <c r="U14" s="43" t="s">
        <v>31</v>
      </c>
      <c r="V14" s="47">
        <f>Q14-Q19</f>
        <v>-0.73333333333333339</v>
      </c>
      <c r="W14" s="49">
        <f>V14*V14</f>
        <v>0.53777777777777791</v>
      </c>
      <c r="Y14" s="37"/>
      <c r="Z14" s="37"/>
      <c r="AA14" s="37"/>
      <c r="AB14" s="53"/>
    </row>
    <row r="15" spans="1:28">
      <c r="P15" s="18" t="s">
        <v>32</v>
      </c>
      <c r="Q15" s="25">
        <v>2</v>
      </c>
      <c r="R15" s="20">
        <v>1</v>
      </c>
      <c r="S15" s="17"/>
      <c r="U15" s="43" t="s">
        <v>32</v>
      </c>
      <c r="V15" s="47">
        <f>Q15-Q19</f>
        <v>-0.73333333333333339</v>
      </c>
      <c r="W15" s="49">
        <f>V15*V15</f>
        <v>0.53777777777777791</v>
      </c>
      <c r="Y15" s="37"/>
      <c r="Z15" s="37"/>
      <c r="AA15" s="37"/>
      <c r="AB15" s="53"/>
    </row>
    <row r="16" spans="1:28">
      <c r="P16" s="18" t="s">
        <v>33</v>
      </c>
      <c r="Q16" s="25">
        <v>3</v>
      </c>
      <c r="R16" s="20">
        <v>2</v>
      </c>
      <c r="S16" s="17"/>
      <c r="U16" s="43" t="s">
        <v>33</v>
      </c>
      <c r="V16" s="47">
        <f>Q16-Q19</f>
        <v>0.26666666666666661</v>
      </c>
      <c r="W16" s="49">
        <f>V16*V16</f>
        <v>7.1111111111111083E-2</v>
      </c>
      <c r="Y16" s="37"/>
      <c r="Z16" s="37"/>
      <c r="AA16" s="37"/>
      <c r="AB16" s="53"/>
    </row>
    <row r="17" spans="16:28" ht="15.75" thickBot="1">
      <c r="P17" s="21" t="s">
        <v>34</v>
      </c>
      <c r="Q17" s="26">
        <v>3</v>
      </c>
      <c r="R17" s="20">
        <v>2</v>
      </c>
      <c r="S17" s="17"/>
      <c r="U17" s="43" t="s">
        <v>34</v>
      </c>
      <c r="V17" s="48">
        <f>Q17-Q19</f>
        <v>0.26666666666666661</v>
      </c>
      <c r="W17" s="49">
        <f>V17*V17</f>
        <v>7.1111111111111083E-2</v>
      </c>
      <c r="Y17" s="37"/>
      <c r="Z17" s="37"/>
      <c r="AA17" s="37"/>
      <c r="AB17" s="53"/>
    </row>
    <row r="18" spans="16:28" ht="15.75" thickBot="1">
      <c r="P18" s="34" t="s">
        <v>36</v>
      </c>
      <c r="Q18" s="23">
        <f>SUM(Q3:Q17)</f>
        <v>41</v>
      </c>
      <c r="R18" s="31">
        <f>SUM(R3:R17)</f>
        <v>25</v>
      </c>
      <c r="S18" s="15"/>
      <c r="U18" s="34" t="s">
        <v>36</v>
      </c>
      <c r="V18" s="38"/>
      <c r="W18" s="50">
        <f>SUM(W3:W17)</f>
        <v>16.93333333333333</v>
      </c>
      <c r="Y18" s="37"/>
      <c r="Z18" s="37"/>
      <c r="AA18" s="37"/>
      <c r="AB18" s="53"/>
    </row>
    <row r="19" spans="16:28" ht="15.75" thickBot="1">
      <c r="P19" s="39" t="s">
        <v>42</v>
      </c>
      <c r="Q19" s="50">
        <f>41/15</f>
        <v>2.7333333333333334</v>
      </c>
      <c r="R19" s="52">
        <f>25/15</f>
        <v>1.6666666666666667</v>
      </c>
      <c r="U19" s="54" t="s">
        <v>40</v>
      </c>
      <c r="V19" s="26"/>
      <c r="W19" s="51">
        <f>W18/15</f>
        <v>1.1288888888888886</v>
      </c>
      <c r="Y19" s="37"/>
      <c r="Z19" s="37"/>
      <c r="AA19" s="37"/>
      <c r="AB19" s="53"/>
    </row>
    <row r="20" spans="16:28" ht="15.75" thickBot="1">
      <c r="P20" s="40" t="s">
        <v>37</v>
      </c>
      <c r="Q20" s="31">
        <v>3</v>
      </c>
      <c r="R20" s="38">
        <v>2</v>
      </c>
      <c r="S20" s="15"/>
      <c r="U20" s="55" t="s">
        <v>41</v>
      </c>
      <c r="V20" s="38"/>
      <c r="W20" s="52">
        <f>SQRT(W19)</f>
        <v>1.0624918300339483</v>
      </c>
      <c r="Y20" s="37"/>
      <c r="Z20" s="37"/>
      <c r="AA20" s="37"/>
      <c r="AB20" s="53"/>
    </row>
    <row r="21" spans="16:28" ht="15.75" thickBot="1">
      <c r="P21" s="41" t="s">
        <v>38</v>
      </c>
      <c r="Q21" s="31">
        <f>MEDIAN(Q3:Q17)</f>
        <v>3</v>
      </c>
      <c r="R21" s="22">
        <f>MEDIAN(R3:R17)</f>
        <v>1</v>
      </c>
      <c r="T21" s="15"/>
      <c r="U21" s="15"/>
      <c r="V21" s="15"/>
      <c r="W21" s="15"/>
    </row>
    <row r="22" spans="16:28" ht="15.75" thickBot="1">
      <c r="S22" s="15"/>
      <c r="T22" s="15"/>
      <c r="U22" s="59" t="s">
        <v>53</v>
      </c>
      <c r="V22" s="60"/>
    </row>
    <row r="23" spans="16:28" ht="15.75" thickBot="1">
      <c r="P23" s="15"/>
      <c r="Q23" s="15"/>
      <c r="R23" s="15"/>
      <c r="S23" s="15"/>
      <c r="T23" s="17"/>
    </row>
    <row r="24" spans="16:28" ht="15.75" thickBot="1">
      <c r="P24" s="56" t="s">
        <v>16</v>
      </c>
      <c r="Q24" s="57" t="s">
        <v>47</v>
      </c>
      <c r="R24" s="58"/>
      <c r="S24" s="15"/>
      <c r="T24" s="15"/>
      <c r="U24" s="42" t="s">
        <v>39</v>
      </c>
      <c r="V24" s="27" t="s">
        <v>43</v>
      </c>
      <c r="W24" s="28" t="s">
        <v>44</v>
      </c>
    </row>
    <row r="25" spans="16:28">
      <c r="P25" s="24" t="s">
        <v>20</v>
      </c>
      <c r="Q25" s="61">
        <f>V3*V25</f>
        <v>-0.17777777777777776</v>
      </c>
      <c r="R25" s="62"/>
      <c r="U25" s="43" t="s">
        <v>20</v>
      </c>
      <c r="V25" s="46">
        <f>R3-R19</f>
        <v>-0.66666666666666674</v>
      </c>
      <c r="W25" s="49">
        <f>V25*V25</f>
        <v>0.44444444444444453</v>
      </c>
    </row>
    <row r="26" spans="16:28">
      <c r="P26" s="25" t="s">
        <v>21</v>
      </c>
      <c r="Q26" s="63">
        <f>V4*V26</f>
        <v>-0.24444444444444441</v>
      </c>
      <c r="R26" s="64"/>
      <c r="U26" s="43" t="s">
        <v>21</v>
      </c>
      <c r="V26" s="47">
        <f>R4-R19</f>
        <v>0.33333333333333326</v>
      </c>
      <c r="W26" s="49">
        <f>V26*V26</f>
        <v>0.11111111111111106</v>
      </c>
    </row>
    <row r="27" spans="16:28">
      <c r="P27" s="25" t="s">
        <v>22</v>
      </c>
      <c r="Q27" s="63">
        <f>V5*V27</f>
        <v>0.48888888888888898</v>
      </c>
      <c r="R27" s="64"/>
      <c r="U27" s="43" t="s">
        <v>22</v>
      </c>
      <c r="V27" s="47">
        <f>R5-R19</f>
        <v>-0.66666666666666674</v>
      </c>
      <c r="W27" s="49">
        <f>V27*V27</f>
        <v>0.44444444444444453</v>
      </c>
    </row>
    <row r="28" spans="16:28">
      <c r="P28" s="25" t="s">
        <v>23</v>
      </c>
      <c r="Q28" s="63">
        <f>V6*V28</f>
        <v>1.1555555555555557</v>
      </c>
      <c r="R28" s="64"/>
      <c r="U28" s="43" t="s">
        <v>23</v>
      </c>
      <c r="V28" s="47">
        <f>R6-R19</f>
        <v>-0.66666666666666674</v>
      </c>
      <c r="W28" s="49">
        <f>V28*V28</f>
        <v>0.44444444444444453</v>
      </c>
    </row>
    <row r="29" spans="16:28">
      <c r="P29" s="25" t="s">
        <v>24</v>
      </c>
      <c r="Q29" s="63">
        <f>V7*V29</f>
        <v>1.1555555555555557</v>
      </c>
      <c r="R29" s="64"/>
      <c r="U29" s="43" t="s">
        <v>24</v>
      </c>
      <c r="V29" s="47">
        <f>R7-R19</f>
        <v>-0.66666666666666674</v>
      </c>
      <c r="W29" s="49">
        <f>V29*V29</f>
        <v>0.44444444444444453</v>
      </c>
    </row>
    <row r="30" spans="16:28">
      <c r="P30" s="25" t="s">
        <v>25</v>
      </c>
      <c r="Q30" s="63">
        <f>V8*V30</f>
        <v>-0.17777777777777776</v>
      </c>
      <c r="R30" s="64"/>
      <c r="U30" s="43" t="s">
        <v>25</v>
      </c>
      <c r="V30" s="47">
        <f>R8-R19</f>
        <v>-0.66666666666666674</v>
      </c>
      <c r="W30" s="49">
        <f>V30*V30</f>
        <v>0.44444444444444453</v>
      </c>
    </row>
    <row r="31" spans="16:28">
      <c r="P31" s="25" t="s">
        <v>26</v>
      </c>
      <c r="Q31" s="63">
        <f>V9*V31</f>
        <v>-0.17777777777777776</v>
      </c>
      <c r="R31" s="64"/>
      <c r="U31" s="43" t="s">
        <v>26</v>
      </c>
      <c r="V31" s="47">
        <f>R9-R19</f>
        <v>-0.66666666666666674</v>
      </c>
      <c r="W31" s="49">
        <f>V31*V31</f>
        <v>0.44444444444444453</v>
      </c>
    </row>
    <row r="32" spans="16:28">
      <c r="P32" s="25" t="s">
        <v>27</v>
      </c>
      <c r="Q32" s="63">
        <f>V10*V32</f>
        <v>8.8888888888888851E-2</v>
      </c>
      <c r="R32" s="64"/>
      <c r="U32" s="43" t="s">
        <v>27</v>
      </c>
      <c r="V32" s="47">
        <f>R10-R19</f>
        <v>0.33333333333333326</v>
      </c>
      <c r="W32" s="49">
        <f>V32*V32</f>
        <v>0.11111111111111106</v>
      </c>
    </row>
    <row r="33" spans="16:23">
      <c r="P33" s="25" t="s">
        <v>28</v>
      </c>
      <c r="Q33" s="63">
        <f>V11*V33</f>
        <v>0.42222222222222211</v>
      </c>
      <c r="R33" s="64"/>
      <c r="U33" s="43" t="s">
        <v>28</v>
      </c>
      <c r="V33" s="47">
        <f>R11-R19</f>
        <v>0.33333333333333326</v>
      </c>
      <c r="W33" s="49">
        <f>V33*V33</f>
        <v>0.11111111111111106</v>
      </c>
    </row>
    <row r="34" spans="16:23">
      <c r="P34" s="25" t="s">
        <v>29</v>
      </c>
      <c r="Q34" s="63">
        <f>V12*V34</f>
        <v>1.6888888888888887</v>
      </c>
      <c r="R34" s="64"/>
      <c r="U34" s="43" t="s">
        <v>29</v>
      </c>
      <c r="V34" s="47">
        <f>R12-R19</f>
        <v>1.3333333333333333</v>
      </c>
      <c r="W34" s="49">
        <f>V34*V34</f>
        <v>1.7777777777777777</v>
      </c>
    </row>
    <row r="35" spans="16:23">
      <c r="P35" s="25" t="s">
        <v>30</v>
      </c>
      <c r="Q35" s="63">
        <f>V13*V35</f>
        <v>5.2888888888888879</v>
      </c>
      <c r="R35" s="64"/>
      <c r="U35" s="43" t="s">
        <v>30</v>
      </c>
      <c r="V35" s="47">
        <f>R13-R19</f>
        <v>2.333333333333333</v>
      </c>
      <c r="W35" s="49">
        <f>V35*V35</f>
        <v>5.4444444444444429</v>
      </c>
    </row>
    <row r="36" spans="16:23">
      <c r="P36" s="25" t="s">
        <v>31</v>
      </c>
      <c r="Q36" s="63">
        <f>V14*V36</f>
        <v>0.48888888888888898</v>
      </c>
      <c r="R36" s="64"/>
      <c r="U36" s="43" t="s">
        <v>31</v>
      </c>
      <c r="V36" s="47">
        <f>R14-R19</f>
        <v>-0.66666666666666674</v>
      </c>
      <c r="W36" s="49">
        <f>V36*V36</f>
        <v>0.44444444444444453</v>
      </c>
    </row>
    <row r="37" spans="16:23">
      <c r="P37" s="25" t="s">
        <v>32</v>
      </c>
      <c r="Q37" s="63">
        <f>V15*V37</f>
        <v>0.48888888888888898</v>
      </c>
      <c r="R37" s="64"/>
      <c r="U37" s="43" t="s">
        <v>32</v>
      </c>
      <c r="V37" s="47">
        <f>R15-R19</f>
        <v>-0.66666666666666674</v>
      </c>
      <c r="W37" s="49">
        <f>V37*V37</f>
        <v>0.44444444444444453</v>
      </c>
    </row>
    <row r="38" spans="16:23">
      <c r="P38" s="25" t="s">
        <v>33</v>
      </c>
      <c r="Q38" s="63">
        <f>V16*V38</f>
        <v>8.8888888888888851E-2</v>
      </c>
      <c r="R38" s="64"/>
      <c r="U38" s="43" t="s">
        <v>33</v>
      </c>
      <c r="V38" s="47">
        <f>R16-R19</f>
        <v>0.33333333333333326</v>
      </c>
      <c r="W38" s="49">
        <f>V38*V38</f>
        <v>0.11111111111111106</v>
      </c>
    </row>
    <row r="39" spans="16:23" ht="15.75" thickBot="1">
      <c r="P39" s="25" t="s">
        <v>34</v>
      </c>
      <c r="Q39" s="65">
        <f>V17*V39</f>
        <v>8.8888888888888851E-2</v>
      </c>
      <c r="R39" s="66"/>
      <c r="U39" s="43" t="s">
        <v>34</v>
      </c>
      <c r="V39" s="47">
        <f>R17-R19</f>
        <v>0.33333333333333326</v>
      </c>
      <c r="W39" s="49">
        <f>V39*V39</f>
        <v>0.11111111111111106</v>
      </c>
    </row>
    <row r="40" spans="16:23" ht="15.75" thickBot="1">
      <c r="P40" s="34" t="s">
        <v>36</v>
      </c>
      <c r="Q40" s="67">
        <f>SUM(Q25:Q39)</f>
        <v>10.666666666666666</v>
      </c>
      <c r="R40" s="68"/>
      <c r="U40" s="34" t="s">
        <v>36</v>
      </c>
      <c r="V40" s="38"/>
      <c r="W40" s="50">
        <f>SUM(W25:W39)</f>
        <v>11.333333333333332</v>
      </c>
    </row>
    <row r="41" spans="16:23" ht="15.75" thickBot="1">
      <c r="P41" s="54" t="s">
        <v>45</v>
      </c>
      <c r="Q41" s="67">
        <f>Q40/15</f>
        <v>0.71111111111111103</v>
      </c>
      <c r="R41" s="68"/>
      <c r="U41" s="54" t="s">
        <v>40</v>
      </c>
      <c r="V41" s="26"/>
      <c r="W41" s="51">
        <f>W40/15</f>
        <v>0.75555555555555542</v>
      </c>
    </row>
    <row r="42" spans="16:23" ht="15.75" thickBot="1">
      <c r="P42" s="34" t="s">
        <v>46</v>
      </c>
      <c r="Q42" s="67">
        <f>Q41/(W20*W42)</f>
        <v>0.76997861534400913</v>
      </c>
      <c r="R42" s="68"/>
      <c r="U42" s="55" t="s">
        <v>41</v>
      </c>
      <c r="V42" s="38"/>
      <c r="W42" s="52">
        <f>SQRT(W41)</f>
        <v>0.86922698736035309</v>
      </c>
    </row>
    <row r="43" spans="16:23" ht="15.75" thickBot="1">
      <c r="U43" s="15"/>
      <c r="V43" s="15"/>
      <c r="W43" s="15"/>
    </row>
    <row r="44" spans="16:23" ht="15.75" thickBot="1">
      <c r="U44" s="59" t="s">
        <v>52</v>
      </c>
      <c r="V44" s="60"/>
      <c r="W44" s="15"/>
    </row>
    <row r="47" spans="16:23">
      <c r="P47" s="16" t="s">
        <v>48</v>
      </c>
      <c r="Q47" s="35" t="s">
        <v>54</v>
      </c>
    </row>
    <row r="48" spans="16:23">
      <c r="Q48" s="35" t="s">
        <v>55</v>
      </c>
      <c r="R48" s="15"/>
      <c r="S48" s="15"/>
      <c r="T48" s="15"/>
      <c r="U48" s="15"/>
    </row>
    <row r="49" spans="17:21">
      <c r="Q49" s="35" t="s">
        <v>56</v>
      </c>
      <c r="R49" s="15"/>
      <c r="S49" s="15"/>
      <c r="T49" s="15"/>
      <c r="U49" s="15"/>
    </row>
    <row r="50" spans="17:21">
      <c r="Q50" s="35" t="s">
        <v>57</v>
      </c>
      <c r="R50" s="15"/>
      <c r="S50" s="15"/>
      <c r="T50" s="15"/>
      <c r="U50" s="15"/>
    </row>
    <row r="51" spans="17:21">
      <c r="Q51" s="15"/>
      <c r="R51" s="15"/>
      <c r="S51" s="15"/>
      <c r="T51" s="15"/>
      <c r="U51" s="15"/>
    </row>
    <row r="53" spans="17:21">
      <c r="Q53" s="15"/>
      <c r="R53" s="15"/>
      <c r="S53" s="15"/>
      <c r="T53" s="15"/>
      <c r="U53" s="15"/>
    </row>
    <row r="54" spans="17:21">
      <c r="Q54" s="15"/>
      <c r="R54" s="15"/>
      <c r="S54" s="15"/>
      <c r="T54" s="15"/>
      <c r="U54" s="15"/>
    </row>
    <row r="55" spans="17:21">
      <c r="Q55" s="15"/>
      <c r="R55" s="15"/>
      <c r="S55" s="15"/>
      <c r="T55" s="15"/>
      <c r="U55" s="15"/>
    </row>
    <row r="56" spans="17:21">
      <c r="Q56" s="15"/>
    </row>
    <row r="57" spans="17:21">
      <c r="Q57" s="15"/>
    </row>
    <row r="80" spans="1:13" ht="15.75" thickBot="1">
      <c r="A80" s="9"/>
      <c r="B80" s="10" t="s">
        <v>13</v>
      </c>
      <c r="C80" s="10"/>
      <c r="D80" s="10"/>
      <c r="E80" s="9"/>
      <c r="F80" s="9"/>
      <c r="H80" s="13"/>
      <c r="I80" s="14" t="s">
        <v>14</v>
      </c>
      <c r="J80" s="14"/>
      <c r="K80" s="14"/>
      <c r="L80" s="13"/>
      <c r="M80" s="13"/>
    </row>
    <row r="81" spans="1:13">
      <c r="A81" s="7" t="s">
        <v>2</v>
      </c>
      <c r="B81" s="6">
        <v>1</v>
      </c>
      <c r="C81" s="6">
        <v>2</v>
      </c>
      <c r="D81" s="6">
        <v>3</v>
      </c>
      <c r="E81" s="6">
        <v>4</v>
      </c>
      <c r="F81" s="5">
        <v>5</v>
      </c>
      <c r="H81" s="7" t="s">
        <v>2</v>
      </c>
      <c r="I81" s="6">
        <v>1</v>
      </c>
      <c r="J81" s="6">
        <v>2</v>
      </c>
      <c r="K81" s="6">
        <v>3</v>
      </c>
      <c r="L81" s="6">
        <v>4</v>
      </c>
      <c r="M81" s="5">
        <v>5</v>
      </c>
    </row>
    <row r="82" spans="1:13" ht="15.75" thickBot="1">
      <c r="A82" s="3" t="s">
        <v>1</v>
      </c>
      <c r="B82" s="2">
        <v>8</v>
      </c>
      <c r="C82" s="2">
        <v>5</v>
      </c>
      <c r="D82" s="2">
        <v>1</v>
      </c>
      <c r="E82" s="2">
        <v>1</v>
      </c>
      <c r="F82" s="4">
        <v>0</v>
      </c>
      <c r="H82" s="3" t="s">
        <v>0</v>
      </c>
      <c r="I82" s="2">
        <v>53.33</v>
      </c>
      <c r="J82" s="2">
        <v>33.33</v>
      </c>
      <c r="K82" s="2">
        <v>6.66</v>
      </c>
      <c r="L82" s="2">
        <v>6.66</v>
      </c>
      <c r="M82" s="1">
        <v>0</v>
      </c>
    </row>
  </sheetData>
  <mergeCells count="21">
    <mergeCell ref="Q39:R39"/>
    <mergeCell ref="Q40:R40"/>
    <mergeCell ref="Q41:R41"/>
    <mergeCell ref="Q42:R42"/>
    <mergeCell ref="U44:V44"/>
    <mergeCell ref="U22:V22"/>
    <mergeCell ref="Q33:R33"/>
    <mergeCell ref="Q34:R34"/>
    <mergeCell ref="Q35:R35"/>
    <mergeCell ref="Q36:R36"/>
    <mergeCell ref="Q37:R37"/>
    <mergeCell ref="Q38:R38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ageMargins left="0.7232142857142857" right="0.7" top="0.75" bottom="0.75" header="0.3" footer="0.3"/>
  <pageSetup paperSize="9" scale="63" orientation="portrait" verticalDpi="0" r:id="rId1"/>
  <rowBreaks count="1" manualBreakCount="1">
    <brk id="79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</dc:creator>
  <cp:lastModifiedBy>Používateľ</cp:lastModifiedBy>
  <cp:lastPrinted>2015-12-17T22:24:36Z</cp:lastPrinted>
  <dcterms:created xsi:type="dcterms:W3CDTF">2015-12-17T19:08:18Z</dcterms:created>
  <dcterms:modified xsi:type="dcterms:W3CDTF">2015-12-17T22:26:27Z</dcterms:modified>
</cp:coreProperties>
</file>