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pikul\Desktop\"/>
    </mc:Choice>
  </mc:AlternateContent>
  <xr:revisionPtr revIDLastSave="0" documentId="13_ncr:1_{85795BC8-224F-4FEE-99B0-EF686AE7FF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3" i="1" l="1"/>
  <c r="E223" i="1"/>
  <c r="C227" i="1"/>
  <c r="C226" i="1"/>
  <c r="C225" i="1"/>
  <c r="E221" i="1"/>
  <c r="G221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00" i="1"/>
  <c r="G22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00" i="1"/>
  <c r="E22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00" i="1"/>
  <c r="C188" i="1"/>
  <c r="B188" i="1"/>
  <c r="C187" i="1"/>
  <c r="B187" i="1"/>
  <c r="C186" i="1"/>
  <c r="B186" i="1"/>
  <c r="C185" i="1"/>
  <c r="B185" i="1"/>
  <c r="D24" i="1"/>
  <c r="E24" i="1"/>
  <c r="F24" i="1"/>
  <c r="G24" i="1"/>
  <c r="H24" i="1"/>
  <c r="I24" i="1"/>
  <c r="C24" i="1"/>
  <c r="D21" i="1"/>
  <c r="E21" i="1"/>
  <c r="F21" i="1"/>
  <c r="G21" i="1"/>
  <c r="H21" i="1"/>
  <c r="I21" i="1"/>
  <c r="C21" i="1"/>
</calcChain>
</file>

<file path=xl/sharedStrings.xml><?xml version="1.0" encoding="utf-8"?>
<sst xmlns="http://schemas.openxmlformats.org/spreadsheetml/2006/main" count="54" uniqueCount="46">
  <si>
    <t>doba učenia</t>
  </si>
  <si>
    <t>priemer známok</t>
  </si>
  <si>
    <t>Štatistika</t>
  </si>
  <si>
    <t>Skúmala som určité štatistické javy a následne som pracovala s nasledovnými získanými hodnotami:</t>
  </si>
  <si>
    <t xml:space="preserve">žiaci ubytovaný na internáte </t>
  </si>
  <si>
    <t>N (rozsah ŠS)</t>
  </si>
  <si>
    <t>štatistický súbor (ŠS)</t>
  </si>
  <si>
    <t>Štatistické jednotky</t>
  </si>
  <si>
    <t xml:space="preserve">žiaci  </t>
  </si>
  <si>
    <t>prvý skúmaný štatistický znak</t>
  </si>
  <si>
    <t>kvantitatívny (doba učenia denne)</t>
  </si>
  <si>
    <t>druhý skúmaný štatistický znak</t>
  </si>
  <si>
    <t>kvalitatívny (priemer známok)</t>
  </si>
  <si>
    <t>Tabuľka rozdelenia absolútnej početnosti skúmaných znakov:</t>
  </si>
  <si>
    <t>počet žiakov</t>
  </si>
  <si>
    <t>Tabuľka rozdelenia relatívnej početnosti skúmaných znakov:</t>
  </si>
  <si>
    <t xml:space="preserve">doba učenia </t>
  </si>
  <si>
    <t>doba učenia v hod.</t>
  </si>
  <si>
    <t>časť štat. súboru (%)</t>
  </si>
  <si>
    <t xml:space="preserve">priemer známok </t>
  </si>
  <si>
    <t>Histogram znázorňujúci absolútnu a relatívnu početnosť skúmaných znakov:</t>
  </si>
  <si>
    <t>Stĺpcový diagram znázorňujúci absolútnu a relatívnu početnosť skúmaných znakov:</t>
  </si>
  <si>
    <t>Polygón znázorňujúci absolútnu a relatívnu početnosť skúmaných znakov:</t>
  </si>
  <si>
    <t>Kruhový graf znázorňujúci absolútnu a relatívnu početnosť skúmaných znakov:</t>
  </si>
  <si>
    <t>žiak číslo:</t>
  </si>
  <si>
    <t>spolu:</t>
  </si>
  <si>
    <t>priemer</t>
  </si>
  <si>
    <t>modus</t>
  </si>
  <si>
    <t>median</t>
  </si>
  <si>
    <t>P.č.</t>
  </si>
  <si>
    <t>h</t>
  </si>
  <si>
    <t>p</t>
  </si>
  <si>
    <r>
      <t>h-</t>
    </r>
    <r>
      <rPr>
        <b/>
        <i/>
        <sz val="11"/>
        <color theme="1"/>
        <rFont val="Calibri"/>
        <family val="2"/>
        <charset val="238"/>
        <scheme val="minor"/>
      </rPr>
      <t>h</t>
    </r>
  </si>
  <si>
    <r>
      <t>p-</t>
    </r>
    <r>
      <rPr>
        <b/>
        <i/>
        <sz val="11"/>
        <color theme="1"/>
        <rFont val="Calibri"/>
        <family val="2"/>
        <charset val="238"/>
        <scheme val="minor"/>
      </rPr>
      <t>p</t>
    </r>
  </si>
  <si>
    <r>
      <t>(h-</t>
    </r>
    <r>
      <rPr>
        <b/>
        <i/>
        <sz val="10"/>
        <color theme="1"/>
        <rFont val="Calibri"/>
        <family val="2"/>
        <charset val="238"/>
        <scheme val="minor"/>
      </rPr>
      <t>h</t>
    </r>
    <r>
      <rPr>
        <sz val="10"/>
        <color theme="1"/>
        <rFont val="Calibri"/>
        <family val="2"/>
        <charset val="238"/>
        <scheme val="minor"/>
      </rPr>
      <t>)(h-</t>
    </r>
    <r>
      <rPr>
        <b/>
        <i/>
        <sz val="10"/>
        <color theme="1"/>
        <rFont val="Calibri"/>
        <family val="2"/>
        <charset val="238"/>
        <scheme val="minor"/>
      </rPr>
      <t>h</t>
    </r>
    <r>
      <rPr>
        <sz val="10"/>
        <color theme="1"/>
        <rFont val="Calibri"/>
        <family val="2"/>
        <charset val="238"/>
        <scheme val="minor"/>
      </rPr>
      <t>)</t>
    </r>
  </si>
  <si>
    <r>
      <t>(p-</t>
    </r>
    <r>
      <rPr>
        <b/>
        <i/>
        <sz val="10"/>
        <color theme="1"/>
        <rFont val="Calibri"/>
        <family val="2"/>
        <charset val="238"/>
        <scheme val="minor"/>
      </rPr>
      <t>p</t>
    </r>
    <r>
      <rPr>
        <sz val="10"/>
        <color theme="1"/>
        <rFont val="Calibri"/>
        <family val="2"/>
        <charset val="238"/>
        <scheme val="minor"/>
      </rPr>
      <t>)(p-</t>
    </r>
    <r>
      <rPr>
        <b/>
        <i/>
        <sz val="10"/>
        <color theme="1"/>
        <rFont val="Calibri"/>
        <family val="2"/>
        <charset val="238"/>
        <scheme val="minor"/>
      </rPr>
      <t>p</t>
    </r>
    <r>
      <rPr>
        <sz val="10"/>
        <color theme="1"/>
        <rFont val="Calibri"/>
        <family val="2"/>
        <charset val="238"/>
        <scheme val="minor"/>
      </rPr>
      <t>)</t>
    </r>
  </si>
  <si>
    <t>spolu</t>
  </si>
  <si>
    <t>rozptyl</t>
  </si>
  <si>
    <t>odchýlka</t>
  </si>
  <si>
    <t>kovariancia</t>
  </si>
  <si>
    <t>korelácia</t>
  </si>
  <si>
    <r>
      <t>(h-</t>
    </r>
    <r>
      <rPr>
        <b/>
        <i/>
        <sz val="11"/>
        <color theme="1"/>
        <rFont val="Calibri"/>
        <family val="2"/>
        <charset val="238"/>
        <scheme val="minor"/>
      </rPr>
      <t>h</t>
    </r>
    <r>
      <rPr>
        <sz val="11"/>
        <color theme="1"/>
        <rFont val="Calibri"/>
        <family val="2"/>
        <charset val="238"/>
        <scheme val="minor"/>
      </rPr>
      <t>)(p-</t>
    </r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>)</t>
    </r>
  </si>
  <si>
    <t>Na základe vypočítanej kolerácie som došla k záveru:</t>
  </si>
  <si>
    <t xml:space="preserve">Závislosť medzi dobou učenia a priemerom známok je mierna </t>
  </si>
  <si>
    <t>Čím je hodnota času učenia vyššia, tým je hodnota priemeru nižšsia, a čím je hodnota času učenia nižšia, tým je hodnota priemeru vyššia.</t>
  </si>
  <si>
    <t>variač.k.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</si>
</sst>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3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Hárok1!$C$12:$I$12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Hárok1!$C$13:$I$13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40F-9C39-27478A24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387796640"/>
        <c:axId val="387790408"/>
      </c:barChart>
      <c:catAx>
        <c:axId val="3877966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doba učenia (h)</a:t>
                </a:r>
              </a:p>
            </c:rich>
          </c:tx>
          <c:layout>
            <c:manualLayout>
              <c:xMode val="edge"/>
              <c:yMode val="edge"/>
              <c:x val="0.77833902012248468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790408"/>
        <c:crosses val="autoZero"/>
        <c:auto val="1"/>
        <c:lblAlgn val="ctr"/>
        <c:lblOffset val="100"/>
        <c:noMultiLvlLbl val="0"/>
      </c:catAx>
      <c:valAx>
        <c:axId val="387790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5.08603091280256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79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(relatívna početnosť)</a:t>
            </a:r>
          </a:p>
        </c:rich>
      </c:tx>
      <c:layout>
        <c:manualLayout>
          <c:xMode val="edge"/>
          <c:yMode val="edge"/>
          <c:x val="0.21579982502187225"/>
          <c:y val="4.4036705730782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Hárok1!$C$20:$I$20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Hárok1!$C$21:$I$21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0-47F7-9889-017F7FE74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667944"/>
        <c:axId val="388668928"/>
      </c:lineChart>
      <c:catAx>
        <c:axId val="388667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doba učenia (h)</a:t>
                </a:r>
              </a:p>
            </c:rich>
          </c:tx>
          <c:layout>
            <c:manualLayout>
              <c:xMode val="edge"/>
              <c:yMode val="edge"/>
              <c:x val="0.78467235345581798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8928"/>
        <c:crosses val="autoZero"/>
        <c:auto val="1"/>
        <c:lblAlgn val="ctr"/>
        <c:lblOffset val="100"/>
        <c:noMultiLvlLbl val="0"/>
      </c:catAx>
      <c:valAx>
        <c:axId val="38866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časť štatistického súboru v %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3.15547535724700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2753038223163283"/>
          <c:y val="0.27752125727871496"/>
          <c:w val="0.71084496790842322"/>
          <c:h val="0.48554036612691209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Hárok1!$C$15:$I$15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Hárok1!$C$16:$I$16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16-4DB7-A741-2A0D8E810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660400"/>
        <c:axId val="388661384"/>
      </c:lineChart>
      <c:catAx>
        <c:axId val="388660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priemer známok</a:t>
                </a:r>
              </a:p>
            </c:rich>
          </c:tx>
          <c:layout>
            <c:manualLayout>
              <c:xMode val="edge"/>
              <c:yMode val="edge"/>
              <c:x val="0.76540157480314963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1384"/>
        <c:crosses val="autoZero"/>
        <c:auto val="1"/>
        <c:lblAlgn val="ctr"/>
        <c:lblOffset val="100"/>
        <c:noMultiLvlLbl val="0"/>
      </c:catAx>
      <c:valAx>
        <c:axId val="388661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6.9378827646544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(relatívna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Hárok1!$C$23:$I$23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Hárok1!$C$24:$I$24</c:f>
              <c:numCache>
                <c:formatCode>General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D-4EAF-BB14-B14704E96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02872"/>
        <c:axId val="387801232"/>
      </c:lineChart>
      <c:catAx>
        <c:axId val="387802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priemer známok</a:t>
                </a:r>
              </a:p>
            </c:rich>
          </c:tx>
          <c:layout>
            <c:manualLayout>
              <c:xMode val="edge"/>
              <c:yMode val="edge"/>
              <c:x val="0.78840157480314976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01232"/>
        <c:crosses val="autoZero"/>
        <c:auto val="1"/>
        <c:lblAlgn val="ctr"/>
        <c:lblOffset val="100"/>
        <c:noMultiLvlLbl val="0"/>
      </c:catAx>
      <c:valAx>
        <c:axId val="387801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časť štatistického súboru v %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2.22954943132108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0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v hodinách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dPt>
          <c:dPt>
            <c:idx val="2"/>
            <c:bubble3D val="0"/>
            <c:spPr>
              <a:noFill/>
              <a:ln w="9525" cap="flat" cmpd="sng" algn="ctr">
                <a:solidFill>
                  <a:schemeClr val="accent3"/>
                </a:solidFill>
                <a:miter lim="800000"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dPt>
          <c:dPt>
            <c:idx val="3"/>
            <c:bubble3D val="0"/>
            <c:spPr>
              <a:noFill/>
              <a:ln w="9525" cap="flat" cmpd="sng" algn="ctr">
                <a:solidFill>
                  <a:schemeClr val="accent4"/>
                </a:solidFill>
                <a:miter lim="800000"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dPt>
          <c:dPt>
            <c:idx val="4"/>
            <c:bubble3D val="0"/>
            <c:spPr>
              <a:noFill/>
              <a:ln w="9525" cap="flat" cmpd="sng" algn="ctr">
                <a:solidFill>
                  <a:schemeClr val="accent5"/>
                </a:solidFill>
                <a:miter lim="800000"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dPt>
          <c:dPt>
            <c:idx val="5"/>
            <c:bubble3D val="0"/>
            <c:spPr>
              <a:noFill/>
              <a:ln w="9525" cap="flat" cmpd="sng" algn="ctr">
                <a:solidFill>
                  <a:schemeClr val="accent6"/>
                </a:solidFill>
                <a:miter lim="800000"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dPt>
          <c:dPt>
            <c:idx val="6"/>
            <c:bubble3D val="0"/>
            <c:spPr>
              <a:noFill/>
              <a:ln w="9525" cap="flat" cmpd="sng" algn="ctr">
                <a:solidFill>
                  <a:schemeClr val="accent1">
                    <a:lumMod val="60000"/>
                  </a:schemeClr>
                </a:solidFill>
                <a:miter lim="800000"/>
              </a:ln>
              <a:effectLst>
                <a:glow rad="63500">
                  <a:schemeClr val="accent1">
                    <a:lumMod val="60000"/>
                    <a:satMod val="175000"/>
                    <a:alpha val="25000"/>
                  </a:schemeClr>
                </a:glo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Hárok1!$C$12:$I$12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Hárok1!$C$13:$I$13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1-4724-965A-6CCC05AB06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v hodinách (relatívna početnosť)</a:t>
            </a:r>
          </a:p>
        </c:rich>
      </c:tx>
      <c:layout>
        <c:manualLayout>
          <c:xMode val="edge"/>
          <c:yMode val="edge"/>
          <c:x val="0.21579982502187225"/>
          <c:y val="4.4036705730782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dPt>
          <c:dPt>
            <c:idx val="2"/>
            <c:bubble3D val="0"/>
            <c:spPr>
              <a:noFill/>
              <a:ln w="9525" cap="flat" cmpd="sng" algn="ctr">
                <a:solidFill>
                  <a:schemeClr val="accent3"/>
                </a:solidFill>
                <a:miter lim="800000"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dPt>
          <c:dPt>
            <c:idx val="3"/>
            <c:bubble3D val="0"/>
            <c:spPr>
              <a:noFill/>
              <a:ln w="9525" cap="flat" cmpd="sng" algn="ctr">
                <a:solidFill>
                  <a:schemeClr val="accent4"/>
                </a:solidFill>
                <a:miter lim="800000"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dPt>
          <c:dPt>
            <c:idx val="4"/>
            <c:bubble3D val="0"/>
            <c:spPr>
              <a:noFill/>
              <a:ln w="9525" cap="flat" cmpd="sng" algn="ctr">
                <a:solidFill>
                  <a:schemeClr val="accent5"/>
                </a:solidFill>
                <a:miter lim="800000"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dPt>
          <c:dPt>
            <c:idx val="5"/>
            <c:bubble3D val="0"/>
            <c:spPr>
              <a:noFill/>
              <a:ln w="9525" cap="flat" cmpd="sng" algn="ctr">
                <a:solidFill>
                  <a:schemeClr val="accent6"/>
                </a:solidFill>
                <a:miter lim="800000"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dPt>
          <c:dPt>
            <c:idx val="6"/>
            <c:bubble3D val="0"/>
            <c:spPr>
              <a:noFill/>
              <a:ln w="9525" cap="flat" cmpd="sng" algn="ctr">
                <a:solidFill>
                  <a:schemeClr val="accent1">
                    <a:lumMod val="60000"/>
                  </a:schemeClr>
                </a:solidFill>
                <a:miter lim="800000"/>
              </a:ln>
              <a:effectLst>
                <a:glow rad="63500">
                  <a:schemeClr val="accent1">
                    <a:lumMod val="60000"/>
                    <a:satMod val="175000"/>
                    <a:alpha val="25000"/>
                  </a:schemeClr>
                </a:glo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Hárok1!$C$20:$I$20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Hárok1!$C$21:$I$21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E-4E1C-824B-47B7AE7207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5240813648293963"/>
          <c:y val="0.28237852590691309"/>
          <c:w val="0.57333603520148213"/>
          <c:h val="0.568114721463345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dPt>
          <c:dPt>
            <c:idx val="2"/>
            <c:bubble3D val="0"/>
            <c:spPr>
              <a:noFill/>
              <a:ln w="9525" cap="flat" cmpd="sng" algn="ctr">
                <a:solidFill>
                  <a:schemeClr val="accent3"/>
                </a:solidFill>
                <a:miter lim="800000"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dPt>
          <c:dPt>
            <c:idx val="3"/>
            <c:bubble3D val="0"/>
            <c:spPr>
              <a:noFill/>
              <a:ln w="9525" cap="flat" cmpd="sng" algn="ctr">
                <a:solidFill>
                  <a:schemeClr val="accent4"/>
                </a:solidFill>
                <a:miter lim="800000"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dPt>
          <c:dPt>
            <c:idx val="4"/>
            <c:bubble3D val="0"/>
            <c:spPr>
              <a:noFill/>
              <a:ln w="9525" cap="flat" cmpd="sng" algn="ctr">
                <a:solidFill>
                  <a:schemeClr val="accent5"/>
                </a:solidFill>
                <a:miter lim="800000"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dPt>
          <c:dPt>
            <c:idx val="5"/>
            <c:bubble3D val="0"/>
            <c:spPr>
              <a:noFill/>
              <a:ln w="9525" cap="flat" cmpd="sng" algn="ctr">
                <a:solidFill>
                  <a:schemeClr val="accent6"/>
                </a:solidFill>
                <a:miter lim="800000"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dPt>
          <c:dPt>
            <c:idx val="6"/>
            <c:bubble3D val="0"/>
            <c:spPr>
              <a:noFill/>
              <a:ln w="9525" cap="flat" cmpd="sng" algn="ctr">
                <a:solidFill>
                  <a:schemeClr val="accent1">
                    <a:lumMod val="60000"/>
                  </a:schemeClr>
                </a:solidFill>
                <a:miter lim="800000"/>
              </a:ln>
              <a:effectLst>
                <a:glow rad="63500">
                  <a:schemeClr val="accent1">
                    <a:lumMod val="60000"/>
                    <a:satMod val="175000"/>
                    <a:alpha val="25000"/>
                  </a:schemeClr>
                </a:glo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Hárok1!$C$15:$I$15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Hárok1!$C$16:$I$16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8-4F0E-86A8-F867440E3A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(relatívna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dPt>
          <c:dPt>
            <c:idx val="2"/>
            <c:bubble3D val="0"/>
            <c:spPr>
              <a:noFill/>
              <a:ln w="9525" cap="flat" cmpd="sng" algn="ctr">
                <a:solidFill>
                  <a:schemeClr val="accent3"/>
                </a:solidFill>
                <a:miter lim="800000"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dPt>
          <c:dPt>
            <c:idx val="3"/>
            <c:bubble3D val="0"/>
            <c:spPr>
              <a:noFill/>
              <a:ln w="9525" cap="flat" cmpd="sng" algn="ctr">
                <a:solidFill>
                  <a:schemeClr val="accent4"/>
                </a:solidFill>
                <a:miter lim="800000"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dPt>
          <c:dPt>
            <c:idx val="4"/>
            <c:bubble3D val="0"/>
            <c:spPr>
              <a:noFill/>
              <a:ln w="9525" cap="flat" cmpd="sng" algn="ctr">
                <a:solidFill>
                  <a:schemeClr val="accent5"/>
                </a:solidFill>
                <a:miter lim="800000"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dPt>
          <c:dPt>
            <c:idx val="5"/>
            <c:bubble3D val="0"/>
            <c:spPr>
              <a:noFill/>
              <a:ln w="9525" cap="flat" cmpd="sng" algn="ctr">
                <a:solidFill>
                  <a:schemeClr val="accent6"/>
                </a:solidFill>
                <a:miter lim="800000"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dPt>
          <c:dPt>
            <c:idx val="6"/>
            <c:bubble3D val="0"/>
            <c:spPr>
              <a:noFill/>
              <a:ln w="9525" cap="flat" cmpd="sng" algn="ctr">
                <a:solidFill>
                  <a:schemeClr val="accent1">
                    <a:lumMod val="60000"/>
                  </a:schemeClr>
                </a:solidFill>
                <a:miter lim="800000"/>
              </a:ln>
              <a:effectLst>
                <a:glow rad="63500">
                  <a:schemeClr val="accent1">
                    <a:lumMod val="60000"/>
                    <a:satMod val="175000"/>
                    <a:alpha val="25000"/>
                  </a:schemeClr>
                </a:glo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Hárok1!$C$23:$I$23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Hárok1!$C$24:$I$24</c:f>
              <c:numCache>
                <c:formatCode>General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5-4598-A8E1-14F9FC0773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2753038223163283"/>
          <c:y val="0.27752125727871496"/>
          <c:w val="0.71084496790842322"/>
          <c:h val="0.4855403661269120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Hárok1!$C$15:$I$15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Hárok1!$C$16:$I$16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1A8-B08D-90BF2C146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388660400"/>
        <c:axId val="388661384"/>
      </c:barChart>
      <c:catAx>
        <c:axId val="388660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priemer známok</a:t>
                </a:r>
              </a:p>
            </c:rich>
          </c:tx>
          <c:layout>
            <c:manualLayout>
              <c:xMode val="edge"/>
              <c:yMode val="edge"/>
              <c:x val="0.76540157480314963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1384"/>
        <c:crosses val="autoZero"/>
        <c:auto val="1"/>
        <c:lblAlgn val="ctr"/>
        <c:lblOffset val="100"/>
        <c:noMultiLvlLbl val="0"/>
      </c:catAx>
      <c:valAx>
        <c:axId val="388661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6.9378827646544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(relatívna početnosť)</a:t>
            </a:r>
          </a:p>
        </c:rich>
      </c:tx>
      <c:layout>
        <c:manualLayout>
          <c:xMode val="edge"/>
          <c:yMode val="edge"/>
          <c:x val="0.21579982502187225"/>
          <c:y val="4.4036705730782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Hárok1!$C$20:$I$20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Hárok1!$C$21:$I$21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0-430F-8635-C3A6C1C9F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388667944"/>
        <c:axId val="388668928"/>
      </c:barChart>
      <c:catAx>
        <c:axId val="388667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doba učenia (h)</a:t>
                </a:r>
              </a:p>
            </c:rich>
          </c:tx>
          <c:layout>
            <c:manualLayout>
              <c:xMode val="edge"/>
              <c:yMode val="edge"/>
              <c:x val="0.78467235345581798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8928"/>
        <c:crosses val="autoZero"/>
        <c:auto val="1"/>
        <c:lblAlgn val="ctr"/>
        <c:lblOffset val="100"/>
        <c:noMultiLvlLbl val="0"/>
      </c:catAx>
      <c:valAx>
        <c:axId val="38866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časť štatistického súboru v %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3.15547535724700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(relatívna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Hárok1!$C$23:$I$23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Hárok1!$C$24:$I$24</c:f>
              <c:numCache>
                <c:formatCode>General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2-4267-B55B-88FD036E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387802872"/>
        <c:axId val="387801232"/>
      </c:barChart>
      <c:catAx>
        <c:axId val="387802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priemer známok</a:t>
                </a:r>
              </a:p>
            </c:rich>
          </c:tx>
          <c:layout>
            <c:manualLayout>
              <c:xMode val="edge"/>
              <c:yMode val="edge"/>
              <c:x val="0.78840157480314976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01232"/>
        <c:crosses val="autoZero"/>
        <c:auto val="1"/>
        <c:lblAlgn val="ctr"/>
        <c:lblOffset val="100"/>
        <c:noMultiLvlLbl val="0"/>
      </c:catAx>
      <c:valAx>
        <c:axId val="387801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časť štatistického súboru v %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2.22954943132108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0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Hárok1!$C$12:$I$12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Hárok1!$C$13:$I$13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B-46EF-B2E6-15D05F962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8100">
              <a:solidFill>
                <a:schemeClr val="accent1">
                  <a:lumMod val="75000"/>
                </a:schemeClr>
              </a:solidFill>
              <a:round/>
              <a:headEnd type="oval" w="med" len="med"/>
            </a:ln>
            <a:effectLst/>
          </c:spPr>
        </c:dropLines>
        <c:smooth val="0"/>
        <c:axId val="387796640"/>
        <c:axId val="387790408"/>
      </c:lineChart>
      <c:catAx>
        <c:axId val="3877966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doba učenia (h)</a:t>
                </a:r>
              </a:p>
            </c:rich>
          </c:tx>
          <c:layout>
            <c:manualLayout>
              <c:xMode val="edge"/>
              <c:yMode val="edge"/>
              <c:x val="0.77833902012248468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790408"/>
        <c:crosses val="autoZero"/>
        <c:auto val="1"/>
        <c:lblAlgn val="ctr"/>
        <c:lblOffset val="100"/>
        <c:noMultiLvlLbl val="0"/>
      </c:catAx>
      <c:valAx>
        <c:axId val="387790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5.08603091280256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79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(relatívna početnosť)</a:t>
            </a:r>
          </a:p>
        </c:rich>
      </c:tx>
      <c:layout>
        <c:manualLayout>
          <c:xMode val="edge"/>
          <c:yMode val="edge"/>
          <c:x val="0.20228630205008161"/>
          <c:y val="4.4036724297235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Hárok1!$C$20:$I$20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Hárok1!$C$21:$I$21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6-452C-8A56-92DE9FED1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7625">
              <a:solidFill>
                <a:schemeClr val="accent1">
                  <a:lumMod val="75000"/>
                </a:schemeClr>
              </a:solidFill>
              <a:round/>
              <a:headEnd type="oval"/>
            </a:ln>
            <a:effectLst/>
          </c:spPr>
        </c:dropLines>
        <c:smooth val="0"/>
        <c:axId val="388667944"/>
        <c:axId val="388668928"/>
      </c:lineChart>
      <c:catAx>
        <c:axId val="388667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doba učenia (h)</a:t>
                </a:r>
              </a:p>
            </c:rich>
          </c:tx>
          <c:layout>
            <c:manualLayout>
              <c:xMode val="edge"/>
              <c:yMode val="edge"/>
              <c:x val="0.78467235345581798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8928"/>
        <c:crosses val="autoZero"/>
        <c:auto val="1"/>
        <c:lblAlgn val="ctr"/>
        <c:lblOffset val="100"/>
        <c:noMultiLvlLbl val="0"/>
      </c:catAx>
      <c:valAx>
        <c:axId val="38866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časť štatistického súboru v %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3.15547535724700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2753038223163283"/>
          <c:y val="0.27752125727871496"/>
          <c:w val="0.71084496790842322"/>
          <c:h val="0.48554036612691209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Hárok1!$C$15:$I$15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Hárok1!$C$16:$I$16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9-4FA7-84D8-C86BBC7D7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7625">
              <a:solidFill>
                <a:schemeClr val="accent1">
                  <a:lumMod val="75000"/>
                </a:schemeClr>
              </a:solidFill>
              <a:round/>
              <a:headEnd type="oval"/>
            </a:ln>
            <a:effectLst/>
          </c:spPr>
        </c:dropLines>
        <c:smooth val="0"/>
        <c:axId val="388660400"/>
        <c:axId val="388661384"/>
      </c:lineChart>
      <c:catAx>
        <c:axId val="388660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priemer známok</a:t>
                </a:r>
              </a:p>
            </c:rich>
          </c:tx>
          <c:layout>
            <c:manualLayout>
              <c:xMode val="edge"/>
              <c:yMode val="edge"/>
              <c:x val="0.76540157480314963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1384"/>
        <c:crosses val="autoZero"/>
        <c:auto val="1"/>
        <c:lblAlgn val="ctr"/>
        <c:lblOffset val="100"/>
        <c:noMultiLvlLbl val="0"/>
      </c:catAx>
      <c:valAx>
        <c:axId val="388661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6.9378827646544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66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Priemer známok (relatívna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Hárok1!$C$23:$I$23</c:f>
              <c:numCache>
                <c:formatCode>General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3.6</c:v>
                </c:pt>
                <c:pt idx="6">
                  <c:v>4</c:v>
                </c:pt>
              </c:numCache>
            </c:numRef>
          </c:cat>
          <c:val>
            <c:numRef>
              <c:f>Hárok1!$C$24:$I$24</c:f>
              <c:numCache>
                <c:formatCode>General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2-4D3A-9BEC-EEE9BD8E0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7625">
              <a:solidFill>
                <a:schemeClr val="accent1">
                  <a:lumMod val="75000"/>
                </a:schemeClr>
              </a:solidFill>
              <a:round/>
              <a:headEnd type="oval"/>
            </a:ln>
            <a:effectLst/>
          </c:spPr>
        </c:dropLines>
        <c:smooth val="0"/>
        <c:axId val="387802872"/>
        <c:axId val="387801232"/>
      </c:lineChart>
      <c:catAx>
        <c:axId val="387802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priemer známok</a:t>
                </a:r>
              </a:p>
            </c:rich>
          </c:tx>
          <c:layout>
            <c:manualLayout>
              <c:xMode val="edge"/>
              <c:yMode val="edge"/>
              <c:x val="0.78840157480314976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01232"/>
        <c:crosses val="autoZero"/>
        <c:auto val="1"/>
        <c:lblAlgn val="ctr"/>
        <c:lblOffset val="100"/>
        <c:noMultiLvlLbl val="0"/>
      </c:catAx>
      <c:valAx>
        <c:axId val="387801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časť štatistického súboru v %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2.22954943132108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0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Doba učenia (absolútna početnosť)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Hárok1!$C$12:$I$12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Hárok1!$C$13:$I$13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E-4367-B58E-C7E57AA1F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796640"/>
        <c:axId val="387790408"/>
      </c:lineChart>
      <c:catAx>
        <c:axId val="3877966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doba učenia (h)</a:t>
                </a:r>
              </a:p>
            </c:rich>
          </c:tx>
          <c:layout>
            <c:manualLayout>
              <c:xMode val="edge"/>
              <c:yMode val="edge"/>
              <c:x val="0.77833902012248468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790408"/>
        <c:crosses val="autoZero"/>
        <c:auto val="1"/>
        <c:lblAlgn val="ctr"/>
        <c:lblOffset val="100"/>
        <c:noMultiLvlLbl val="0"/>
      </c:catAx>
      <c:valAx>
        <c:axId val="387790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5.08603091280256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79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27</xdr:row>
      <xdr:rowOff>57149</xdr:rowOff>
    </xdr:from>
    <xdr:to>
      <xdr:col>4</xdr:col>
      <xdr:colOff>123825</xdr:colOff>
      <xdr:row>40</xdr:row>
      <xdr:rowOff>85724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2B6922EB-7D80-4DA1-8C38-2CE405AEB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47625</xdr:rowOff>
    </xdr:from>
    <xdr:to>
      <xdr:col>4</xdr:col>
      <xdr:colOff>152400</xdr:colOff>
      <xdr:row>61</xdr:row>
      <xdr:rowOff>185736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9C9283E7-5868-44C2-9CE9-5D44E7A3E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180975</xdr:colOff>
      <xdr:row>27</xdr:row>
      <xdr:rowOff>47624</xdr:rowOff>
    </xdr:from>
    <xdr:to>
      <xdr:col>8</xdr:col>
      <xdr:colOff>561975</xdr:colOff>
      <xdr:row>40</xdr:row>
      <xdr:rowOff>80961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C7E0AB51-000A-4406-BBBD-E033A81AA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48</xdr:row>
      <xdr:rowOff>47625</xdr:rowOff>
    </xdr:from>
    <xdr:to>
      <xdr:col>8</xdr:col>
      <xdr:colOff>533400</xdr:colOff>
      <xdr:row>62</xdr:row>
      <xdr:rowOff>14287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258F4077-36BD-49E7-BB28-805D101272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104774</xdr:colOff>
      <xdr:row>78</xdr:row>
      <xdr:rowOff>28575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3CB4F03C-572C-4360-9CFE-A9F1EF079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142875</xdr:colOff>
      <xdr:row>65</xdr:row>
      <xdr:rowOff>0</xdr:rowOff>
    </xdr:from>
    <xdr:to>
      <xdr:col>8</xdr:col>
      <xdr:colOff>523875</xdr:colOff>
      <xdr:row>78</xdr:row>
      <xdr:rowOff>33337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30017B8E-3D1B-42E5-BD2C-5E64551E7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4</xdr:col>
      <xdr:colOff>152400</xdr:colOff>
      <xdr:row>92</xdr:row>
      <xdr:rowOff>138111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CA2DFCEF-11CC-405D-A0A6-E955FE86C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171449</xdr:colOff>
      <xdr:row>79</xdr:row>
      <xdr:rowOff>0</xdr:rowOff>
    </xdr:from>
    <xdr:to>
      <xdr:col>8</xdr:col>
      <xdr:colOff>581024</xdr:colOff>
      <xdr:row>92</xdr:row>
      <xdr:rowOff>152399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6EBD202A-F305-444E-BAD6-BDDE30A5F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104774</xdr:colOff>
      <xdr:row>114</xdr:row>
      <xdr:rowOff>28575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3CD900FE-81F1-4ED0-95F0-B47FCF839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123825</xdr:colOff>
      <xdr:row>101</xdr:row>
      <xdr:rowOff>0</xdr:rowOff>
    </xdr:from>
    <xdr:to>
      <xdr:col>8</xdr:col>
      <xdr:colOff>504825</xdr:colOff>
      <xdr:row>114</xdr:row>
      <xdr:rowOff>33337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C6B16806-52DC-4E9D-8C22-E0217EE9E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152400</xdr:colOff>
      <xdr:row>128</xdr:row>
      <xdr:rowOff>138111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id="{AEDC14B4-8AE0-4F2C-98F7-F340D2CF5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180975</xdr:colOff>
      <xdr:row>115</xdr:row>
      <xdr:rowOff>0</xdr:rowOff>
    </xdr:from>
    <xdr:to>
      <xdr:col>8</xdr:col>
      <xdr:colOff>523875</xdr:colOff>
      <xdr:row>128</xdr:row>
      <xdr:rowOff>157162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072ED15B-5142-4DDE-9735-68BEADA52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4</xdr:col>
      <xdr:colOff>104774</xdr:colOff>
      <xdr:row>145</xdr:row>
      <xdr:rowOff>28575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4C25A8E8-7B97-4216-A940-A8A0EF6A9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171450</xdr:colOff>
      <xdr:row>132</xdr:row>
      <xdr:rowOff>0</xdr:rowOff>
    </xdr:from>
    <xdr:to>
      <xdr:col>8</xdr:col>
      <xdr:colOff>552450</xdr:colOff>
      <xdr:row>145</xdr:row>
      <xdr:rowOff>33337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14ADAFE8-5F36-4F8B-862A-8E7D3E305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148</xdr:row>
      <xdr:rowOff>47625</xdr:rowOff>
    </xdr:from>
    <xdr:to>
      <xdr:col>4</xdr:col>
      <xdr:colOff>152400</xdr:colOff>
      <xdr:row>161</xdr:row>
      <xdr:rowOff>185736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E807F9EE-5BC5-4EBA-8CB0-F6497921B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228600</xdr:colOff>
      <xdr:row>148</xdr:row>
      <xdr:rowOff>47625</xdr:rowOff>
    </xdr:from>
    <xdr:to>
      <xdr:col>8</xdr:col>
      <xdr:colOff>514350</xdr:colOff>
      <xdr:row>161</xdr:row>
      <xdr:rowOff>161925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D0B41968-34C4-433D-9929-FD5126D28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oneCellAnchor>
    <xdr:from>
      <xdr:col>4</xdr:col>
      <xdr:colOff>161925</xdr:colOff>
      <xdr:row>220</xdr:row>
      <xdr:rowOff>185737</xdr:rowOff>
    </xdr:from>
    <xdr:ext cx="65" cy="172227"/>
    <xdr:sp macro="" textlink="">
      <xdr:nvSpPr>
        <xdr:cNvPr id="25" name="BlokTextu 24">
          <a:extLst>
            <a:ext uri="{FF2B5EF4-FFF2-40B4-BE49-F238E27FC236}">
              <a16:creationId xmlns:a16="http://schemas.microsoft.com/office/drawing/2014/main" id="{0738C03C-75D0-4126-9B0F-50F813A4A6AF}"/>
            </a:ext>
          </a:extLst>
        </xdr:cNvPr>
        <xdr:cNvSpPr txBox="1"/>
      </xdr:nvSpPr>
      <xdr:spPr>
        <a:xfrm>
          <a:off x="2600325" y="4285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2"/>
  <sheetViews>
    <sheetView tabSelected="1" topLeftCell="A7" workbookViewId="0">
      <selection activeCell="F226" sqref="F226"/>
    </sheetView>
  </sheetViews>
  <sheetFormatPr defaultRowHeight="15" x14ac:dyDescent="0.25"/>
  <cols>
    <col min="1" max="2" width="9.140625" customWidth="1"/>
  </cols>
  <sheetData>
    <row r="1" spans="1:12" x14ac:dyDescent="0.25">
      <c r="A1" s="8" t="s">
        <v>2</v>
      </c>
      <c r="B1" s="8"/>
      <c r="C1" s="8"/>
      <c r="D1" s="8"/>
      <c r="E1" s="8"/>
      <c r="F1" s="8"/>
      <c r="G1" s="8"/>
      <c r="H1" s="8"/>
      <c r="I1" s="8"/>
    </row>
    <row r="2" spans="1:12" ht="31.5" customHeight="1" x14ac:dyDescent="0.25">
      <c r="A2" s="9" t="s">
        <v>3</v>
      </c>
      <c r="B2" s="10"/>
      <c r="C2" s="10"/>
      <c r="D2" s="10"/>
      <c r="E2" s="10"/>
      <c r="F2" s="10"/>
      <c r="G2" s="2"/>
      <c r="H2" s="2"/>
      <c r="I2" s="2"/>
    </row>
    <row r="3" spans="1:12" ht="15.75" customHeight="1" x14ac:dyDescent="0.25">
      <c r="A3" s="3"/>
      <c r="B3" s="3"/>
      <c r="D3" s="2"/>
      <c r="E3" s="2"/>
      <c r="F3" s="2"/>
      <c r="G3" s="2"/>
      <c r="H3" s="2"/>
      <c r="I3" s="2"/>
    </row>
    <row r="4" spans="1:12" x14ac:dyDescent="0.25">
      <c r="A4" s="6" t="s">
        <v>6</v>
      </c>
      <c r="B4" s="6"/>
      <c r="C4" s="6"/>
      <c r="D4" s="6" t="s">
        <v>4</v>
      </c>
      <c r="E4" s="6"/>
      <c r="F4" s="6"/>
      <c r="G4" s="6"/>
    </row>
    <row r="5" spans="1:12" x14ac:dyDescent="0.25">
      <c r="A5" s="6" t="s">
        <v>5</v>
      </c>
      <c r="B5" s="6"/>
      <c r="C5" s="6"/>
      <c r="D5" s="6">
        <v>20</v>
      </c>
      <c r="E5" s="6"/>
      <c r="F5" s="6"/>
      <c r="G5" s="6"/>
    </row>
    <row r="6" spans="1:12" x14ac:dyDescent="0.25">
      <c r="A6" s="6" t="s">
        <v>7</v>
      </c>
      <c r="B6" s="6"/>
      <c r="C6" s="6"/>
      <c r="D6" s="6" t="s">
        <v>8</v>
      </c>
      <c r="E6" s="6"/>
      <c r="F6" s="6"/>
      <c r="G6" s="6"/>
    </row>
    <row r="7" spans="1:12" ht="26.25" customHeight="1" x14ac:dyDescent="0.25">
      <c r="A7" s="7" t="s">
        <v>9</v>
      </c>
      <c r="B7" s="7"/>
      <c r="C7" s="7"/>
      <c r="D7" s="6" t="s">
        <v>10</v>
      </c>
      <c r="E7" s="6"/>
      <c r="F7" s="6"/>
      <c r="G7" s="6"/>
    </row>
    <row r="8" spans="1:12" ht="27.75" customHeight="1" x14ac:dyDescent="0.25">
      <c r="A8" s="7" t="s">
        <v>11</v>
      </c>
      <c r="B8" s="7"/>
      <c r="C8" s="7"/>
      <c r="D8" s="6" t="s">
        <v>12</v>
      </c>
      <c r="E8" s="6"/>
      <c r="F8" s="6"/>
      <c r="G8" s="6"/>
    </row>
    <row r="10" spans="1:12" x14ac:dyDescent="0.25">
      <c r="A10" s="5" t="s">
        <v>13</v>
      </c>
      <c r="B10" s="5"/>
      <c r="C10" s="5"/>
      <c r="D10" s="5"/>
      <c r="E10" s="5"/>
      <c r="F10" s="5"/>
      <c r="G10" s="5"/>
      <c r="H10" s="5"/>
    </row>
    <row r="12" spans="1:12" x14ac:dyDescent="0.25">
      <c r="A12" s="14" t="s">
        <v>17</v>
      </c>
      <c r="B12" s="14"/>
      <c r="C12" s="13">
        <v>0</v>
      </c>
      <c r="D12" s="4">
        <v>0.5</v>
      </c>
      <c r="E12" s="4">
        <v>1</v>
      </c>
      <c r="F12" s="4">
        <v>2</v>
      </c>
      <c r="G12" s="4">
        <v>3</v>
      </c>
      <c r="H12" s="4">
        <v>5</v>
      </c>
      <c r="I12" s="4">
        <v>6</v>
      </c>
    </row>
    <row r="13" spans="1:12" x14ac:dyDescent="0.25">
      <c r="A13" s="14" t="s">
        <v>14</v>
      </c>
      <c r="B13" s="14"/>
      <c r="C13" s="13">
        <v>1</v>
      </c>
      <c r="D13" s="4">
        <v>2</v>
      </c>
      <c r="E13" s="4">
        <v>4</v>
      </c>
      <c r="F13" s="4">
        <v>6</v>
      </c>
      <c r="G13" s="4">
        <v>3</v>
      </c>
      <c r="H13" s="4">
        <v>3</v>
      </c>
      <c r="I13" s="4">
        <v>1</v>
      </c>
      <c r="K13" s="17"/>
      <c r="L13" s="17"/>
    </row>
    <row r="14" spans="1:12" x14ac:dyDescent="0.25">
      <c r="A14" s="1"/>
      <c r="B14" s="1"/>
      <c r="C14" s="11"/>
      <c r="D14" s="11"/>
      <c r="E14" s="11"/>
      <c r="F14" s="11"/>
      <c r="G14" s="11"/>
      <c r="H14" s="11"/>
      <c r="I14" s="11"/>
      <c r="K14" s="17"/>
      <c r="L14" s="17"/>
    </row>
    <row r="15" spans="1:12" x14ac:dyDescent="0.25">
      <c r="A15" s="15" t="s">
        <v>1</v>
      </c>
      <c r="B15" s="15"/>
      <c r="C15" s="4">
        <v>1</v>
      </c>
      <c r="D15" s="4">
        <v>1.3</v>
      </c>
      <c r="E15" s="4">
        <v>1.5</v>
      </c>
      <c r="F15" s="4">
        <v>2.2999999999999998</v>
      </c>
      <c r="G15" s="4">
        <v>2.8</v>
      </c>
      <c r="H15" s="4">
        <v>3.6</v>
      </c>
      <c r="I15" s="4">
        <v>4</v>
      </c>
      <c r="K15" s="18"/>
      <c r="L15" s="18"/>
    </row>
    <row r="16" spans="1:12" x14ac:dyDescent="0.25">
      <c r="A16" s="15" t="s">
        <v>14</v>
      </c>
      <c r="B16" s="15"/>
      <c r="C16" s="4">
        <v>2</v>
      </c>
      <c r="D16" s="4">
        <v>5</v>
      </c>
      <c r="E16" s="4">
        <v>4</v>
      </c>
      <c r="F16" s="4">
        <v>3</v>
      </c>
      <c r="G16" s="4">
        <v>3</v>
      </c>
      <c r="H16" s="4">
        <v>2</v>
      </c>
      <c r="I16" s="4">
        <v>1</v>
      </c>
      <c r="K16" s="18"/>
      <c r="L16" s="18"/>
    </row>
    <row r="17" spans="1:12" x14ac:dyDescent="0.25">
      <c r="A17" s="11"/>
      <c r="B17" s="11"/>
      <c r="C17" s="11"/>
      <c r="D17" s="11"/>
      <c r="E17" s="11"/>
      <c r="F17" s="11"/>
      <c r="G17" s="11"/>
      <c r="H17" s="11"/>
      <c r="I17" s="11"/>
      <c r="K17" s="17"/>
      <c r="L17" s="17"/>
    </row>
    <row r="18" spans="1:12" x14ac:dyDescent="0.25">
      <c r="A18" s="5" t="s">
        <v>15</v>
      </c>
      <c r="B18" s="5"/>
      <c r="C18" s="5"/>
      <c r="D18" s="5"/>
      <c r="E18" s="5"/>
      <c r="F18" s="5"/>
      <c r="G18" s="5"/>
      <c r="H18" s="5"/>
      <c r="I18" s="11"/>
      <c r="K18" s="17"/>
      <c r="L18" s="17"/>
    </row>
    <row r="19" spans="1:12" x14ac:dyDescent="0.25">
      <c r="A19" s="11"/>
      <c r="B19" s="11"/>
      <c r="C19" s="11"/>
      <c r="D19" s="11"/>
      <c r="E19" s="11"/>
      <c r="F19" s="11"/>
      <c r="G19" s="11"/>
      <c r="H19" s="11"/>
      <c r="I19" s="11"/>
      <c r="K19" s="17"/>
      <c r="L19" s="17"/>
    </row>
    <row r="20" spans="1:12" x14ac:dyDescent="0.25">
      <c r="A20" s="14" t="s">
        <v>16</v>
      </c>
      <c r="B20" s="14"/>
      <c r="C20" s="13">
        <v>0</v>
      </c>
      <c r="D20" s="4">
        <v>0.5</v>
      </c>
      <c r="E20" s="4">
        <v>1</v>
      </c>
      <c r="F20" s="4">
        <v>2</v>
      </c>
      <c r="G20" s="4">
        <v>3</v>
      </c>
      <c r="H20" s="4">
        <v>5</v>
      </c>
      <c r="I20" s="4">
        <v>6</v>
      </c>
      <c r="K20" s="18"/>
      <c r="L20" s="18"/>
    </row>
    <row r="21" spans="1:12" x14ac:dyDescent="0.25">
      <c r="A21" s="14" t="s">
        <v>18</v>
      </c>
      <c r="B21" s="14"/>
      <c r="C21" s="13">
        <f>C13/20*100</f>
        <v>5</v>
      </c>
      <c r="D21" s="13">
        <f t="shared" ref="D21:I21" si="0">D13/20*100</f>
        <v>10</v>
      </c>
      <c r="E21" s="13">
        <f t="shared" si="0"/>
        <v>20</v>
      </c>
      <c r="F21" s="13">
        <f t="shared" si="0"/>
        <v>30</v>
      </c>
      <c r="G21" s="13">
        <f t="shared" si="0"/>
        <v>15</v>
      </c>
      <c r="H21" s="13">
        <f t="shared" si="0"/>
        <v>15</v>
      </c>
      <c r="I21" s="13">
        <f t="shared" si="0"/>
        <v>5</v>
      </c>
    </row>
    <row r="22" spans="1:12" x14ac:dyDescent="0.25">
      <c r="A22" s="1"/>
      <c r="B22" s="1"/>
      <c r="C22" s="11"/>
      <c r="D22" s="11"/>
      <c r="E22" s="11"/>
      <c r="F22" s="11"/>
      <c r="G22" s="11"/>
      <c r="H22" s="11"/>
      <c r="I22" s="11"/>
    </row>
    <row r="23" spans="1:12" x14ac:dyDescent="0.25">
      <c r="A23" s="15" t="s">
        <v>19</v>
      </c>
      <c r="B23" s="15"/>
      <c r="C23" s="4">
        <v>1</v>
      </c>
      <c r="D23" s="4">
        <v>1.3</v>
      </c>
      <c r="E23" s="4">
        <v>1.5</v>
      </c>
      <c r="F23" s="4">
        <v>2.2999999999999998</v>
      </c>
      <c r="G23" s="4">
        <v>2.8</v>
      </c>
      <c r="H23" s="4">
        <v>3.6</v>
      </c>
      <c r="I23" s="4">
        <v>4</v>
      </c>
    </row>
    <row r="24" spans="1:12" x14ac:dyDescent="0.25">
      <c r="A24" s="15" t="s">
        <v>18</v>
      </c>
      <c r="B24" s="15"/>
      <c r="C24" s="4">
        <f>C16/20*100</f>
        <v>10</v>
      </c>
      <c r="D24" s="4">
        <f t="shared" ref="D24:I24" si="1">D16/20*100</f>
        <v>25</v>
      </c>
      <c r="E24" s="4">
        <f t="shared" si="1"/>
        <v>20</v>
      </c>
      <c r="F24" s="4">
        <f t="shared" si="1"/>
        <v>15</v>
      </c>
      <c r="G24" s="4">
        <f t="shared" si="1"/>
        <v>15</v>
      </c>
      <c r="H24" s="4">
        <f t="shared" si="1"/>
        <v>10</v>
      </c>
      <c r="I24" s="4">
        <f t="shared" si="1"/>
        <v>5</v>
      </c>
    </row>
    <row r="26" spans="1:12" x14ac:dyDescent="0.25">
      <c r="A26" s="5" t="s">
        <v>21</v>
      </c>
      <c r="B26" s="5"/>
      <c r="C26" s="5"/>
      <c r="D26" s="5"/>
      <c r="E26" s="5"/>
      <c r="F26" s="5"/>
      <c r="G26" s="5"/>
      <c r="H26" s="5"/>
      <c r="I26" s="16"/>
      <c r="J26" s="16"/>
    </row>
    <row r="64" spans="1:8" x14ac:dyDescent="0.25">
      <c r="A64" s="5" t="s">
        <v>20</v>
      </c>
      <c r="B64" s="5"/>
      <c r="C64" s="5"/>
      <c r="D64" s="5"/>
      <c r="E64" s="5"/>
      <c r="F64" s="5"/>
      <c r="G64" s="5"/>
      <c r="H64" s="5"/>
    </row>
    <row r="100" spans="1:8" x14ac:dyDescent="0.25">
      <c r="A100" s="5" t="s">
        <v>22</v>
      </c>
      <c r="B100" s="5"/>
      <c r="C100" s="5"/>
      <c r="D100" s="5"/>
      <c r="E100" s="5"/>
      <c r="F100" s="5"/>
      <c r="G100" s="5"/>
      <c r="H100" s="5"/>
    </row>
    <row r="131" spans="1:8" x14ac:dyDescent="0.25">
      <c r="A131" s="5" t="s">
        <v>23</v>
      </c>
      <c r="B131" s="5"/>
      <c r="C131" s="5"/>
      <c r="D131" s="5"/>
      <c r="E131" s="5"/>
      <c r="F131" s="5"/>
      <c r="G131" s="5"/>
      <c r="H131" s="5"/>
    </row>
    <row r="164" spans="1:3" ht="33.75" customHeight="1" x14ac:dyDescent="0.25">
      <c r="A164" s="27" t="s">
        <v>24</v>
      </c>
      <c r="B164" s="28" t="s">
        <v>0</v>
      </c>
      <c r="C164" s="28" t="s">
        <v>1</v>
      </c>
    </row>
    <row r="165" spans="1:3" x14ac:dyDescent="0.25">
      <c r="A165" s="13">
        <v>1</v>
      </c>
      <c r="B165" s="13">
        <v>2</v>
      </c>
      <c r="C165" s="29">
        <v>2.2999999999999998</v>
      </c>
    </row>
    <row r="166" spans="1:3" x14ac:dyDescent="0.25">
      <c r="A166" s="13">
        <v>2</v>
      </c>
      <c r="B166" s="13">
        <v>0.5</v>
      </c>
      <c r="C166" s="29">
        <v>1.5</v>
      </c>
    </row>
    <row r="167" spans="1:3" x14ac:dyDescent="0.25">
      <c r="A167" s="13">
        <v>3</v>
      </c>
      <c r="B167" s="13">
        <v>2</v>
      </c>
      <c r="C167" s="29">
        <v>2.8</v>
      </c>
    </row>
    <row r="168" spans="1:3" x14ac:dyDescent="0.25">
      <c r="A168" s="13">
        <v>4</v>
      </c>
      <c r="B168" s="13">
        <v>5</v>
      </c>
      <c r="C168" s="29">
        <v>1.3</v>
      </c>
    </row>
    <row r="169" spans="1:3" x14ac:dyDescent="0.25">
      <c r="A169" s="13">
        <v>5</v>
      </c>
      <c r="B169" s="13">
        <v>1</v>
      </c>
      <c r="C169" s="29">
        <v>2.2999999999999998</v>
      </c>
    </row>
    <row r="170" spans="1:3" x14ac:dyDescent="0.25">
      <c r="A170" s="13">
        <v>6</v>
      </c>
      <c r="B170" s="13">
        <v>3</v>
      </c>
      <c r="C170" s="29">
        <v>1.3</v>
      </c>
    </row>
    <row r="171" spans="1:3" x14ac:dyDescent="0.25">
      <c r="A171" s="13">
        <v>7</v>
      </c>
      <c r="B171" s="13">
        <v>2</v>
      </c>
      <c r="C171" s="29">
        <v>1.5</v>
      </c>
    </row>
    <row r="172" spans="1:3" x14ac:dyDescent="0.25">
      <c r="A172" s="13">
        <v>8</v>
      </c>
      <c r="B172" s="13">
        <v>1</v>
      </c>
      <c r="C172" s="29">
        <v>2.2999999999999998</v>
      </c>
    </row>
    <row r="173" spans="1:3" x14ac:dyDescent="0.25">
      <c r="A173" s="13">
        <v>9</v>
      </c>
      <c r="B173" s="13">
        <v>0.5</v>
      </c>
      <c r="C173" s="30">
        <v>4</v>
      </c>
    </row>
    <row r="174" spans="1:3" x14ac:dyDescent="0.25">
      <c r="A174" s="13">
        <v>10</v>
      </c>
      <c r="B174" s="13">
        <v>0</v>
      </c>
      <c r="C174" s="29">
        <v>3.6</v>
      </c>
    </row>
    <row r="175" spans="1:3" x14ac:dyDescent="0.25">
      <c r="A175" s="13">
        <v>11</v>
      </c>
      <c r="B175" s="13">
        <v>1</v>
      </c>
      <c r="C175" s="29">
        <v>2.8</v>
      </c>
    </row>
    <row r="176" spans="1:3" x14ac:dyDescent="0.25">
      <c r="A176" s="13">
        <v>12</v>
      </c>
      <c r="B176" s="13">
        <v>2</v>
      </c>
      <c r="C176" s="29">
        <v>3.6</v>
      </c>
    </row>
    <row r="177" spans="1:3" x14ac:dyDescent="0.25">
      <c r="A177" s="13">
        <v>13</v>
      </c>
      <c r="B177" s="13">
        <v>5</v>
      </c>
      <c r="C177" s="29">
        <v>1.5</v>
      </c>
    </row>
    <row r="178" spans="1:3" x14ac:dyDescent="0.25">
      <c r="A178" s="13">
        <v>14</v>
      </c>
      <c r="B178" s="13">
        <v>6</v>
      </c>
      <c r="C178" s="29">
        <v>2.8</v>
      </c>
    </row>
    <row r="179" spans="1:3" x14ac:dyDescent="0.25">
      <c r="A179" s="13">
        <v>15</v>
      </c>
      <c r="B179" s="13">
        <v>1</v>
      </c>
      <c r="C179" s="29">
        <v>1.3</v>
      </c>
    </row>
    <row r="180" spans="1:3" x14ac:dyDescent="0.25">
      <c r="A180" s="13">
        <v>16</v>
      </c>
      <c r="B180" s="13">
        <v>2</v>
      </c>
      <c r="C180" s="29">
        <v>1.5</v>
      </c>
    </row>
    <row r="181" spans="1:3" x14ac:dyDescent="0.25">
      <c r="A181" s="13">
        <v>17</v>
      </c>
      <c r="B181" s="13">
        <v>3</v>
      </c>
      <c r="C181" s="29">
        <v>1.3</v>
      </c>
    </row>
    <row r="182" spans="1:3" x14ac:dyDescent="0.25">
      <c r="A182" s="13">
        <v>18</v>
      </c>
      <c r="B182" s="13">
        <v>5</v>
      </c>
      <c r="C182" s="29">
        <v>1</v>
      </c>
    </row>
    <row r="183" spans="1:3" x14ac:dyDescent="0.25">
      <c r="A183" s="13">
        <v>19</v>
      </c>
      <c r="B183" s="13">
        <v>2</v>
      </c>
      <c r="C183" s="29">
        <v>1.3</v>
      </c>
    </row>
    <row r="184" spans="1:3" x14ac:dyDescent="0.25">
      <c r="A184" s="13">
        <v>20</v>
      </c>
      <c r="B184" s="13">
        <v>3</v>
      </c>
      <c r="C184" s="29">
        <v>1</v>
      </c>
    </row>
    <row r="185" spans="1:3" x14ac:dyDescent="0.25">
      <c r="A185" s="19" t="s">
        <v>25</v>
      </c>
      <c r="B185" s="31">
        <f>SUM(B165:B184)</f>
        <v>47</v>
      </c>
      <c r="C185" s="31">
        <f>SUM(C165:C184)</f>
        <v>40.999999999999993</v>
      </c>
    </row>
    <row r="186" spans="1:3" x14ac:dyDescent="0.25">
      <c r="A186" s="19" t="s">
        <v>26</v>
      </c>
      <c r="B186" s="31">
        <f>B185/20</f>
        <v>2.35</v>
      </c>
      <c r="C186" s="31">
        <f>C185/20</f>
        <v>2.0499999999999998</v>
      </c>
    </row>
    <row r="187" spans="1:3" x14ac:dyDescent="0.25">
      <c r="A187" s="19" t="s">
        <v>27</v>
      </c>
      <c r="B187" s="31">
        <f>MODE(B165:B184)</f>
        <v>2</v>
      </c>
      <c r="C187" s="31">
        <f>MODE(C165:C184)</f>
        <v>1.3</v>
      </c>
    </row>
    <row r="188" spans="1:3" x14ac:dyDescent="0.25">
      <c r="A188" s="19" t="s">
        <v>28</v>
      </c>
      <c r="B188" s="31">
        <f>MEDIAN(B165:B184)</f>
        <v>2</v>
      </c>
      <c r="C188" s="31">
        <f>MEDIAN(C165:C184)</f>
        <v>1.5</v>
      </c>
    </row>
    <row r="199" spans="1:10" x14ac:dyDescent="0.25">
      <c r="A199" s="27" t="s">
        <v>29</v>
      </c>
      <c r="B199" s="27" t="s">
        <v>30</v>
      </c>
      <c r="C199" s="27" t="s">
        <v>31</v>
      </c>
      <c r="D199" s="27" t="s">
        <v>32</v>
      </c>
      <c r="E199" s="32" t="s">
        <v>34</v>
      </c>
      <c r="F199" s="27" t="s">
        <v>33</v>
      </c>
      <c r="G199" s="32" t="s">
        <v>35</v>
      </c>
      <c r="H199" s="20" t="s">
        <v>41</v>
      </c>
      <c r="I199" s="20"/>
    </row>
    <row r="200" spans="1:10" x14ac:dyDescent="0.25">
      <c r="A200" s="4">
        <v>1</v>
      </c>
      <c r="B200" s="12">
        <v>2</v>
      </c>
      <c r="C200" s="33">
        <v>2.2999999999999998</v>
      </c>
      <c r="D200" s="34">
        <f>B200-2.35</f>
        <v>-0.35000000000000009</v>
      </c>
      <c r="E200" s="4">
        <f>D200*D200</f>
        <v>0.12250000000000007</v>
      </c>
      <c r="F200" s="34">
        <f>C200-2.05</f>
        <v>0.25</v>
      </c>
      <c r="G200" s="4">
        <f>F200*F200</f>
        <v>6.25E-2</v>
      </c>
      <c r="H200" s="6">
        <f>D200*F200</f>
        <v>-8.7500000000000022E-2</v>
      </c>
      <c r="I200" s="6"/>
    </row>
    <row r="201" spans="1:10" x14ac:dyDescent="0.25">
      <c r="A201" s="4">
        <v>2</v>
      </c>
      <c r="B201" s="12">
        <v>0.5</v>
      </c>
      <c r="C201" s="33">
        <v>1.5</v>
      </c>
      <c r="D201" s="34">
        <f t="shared" ref="D201:D219" si="2">B201-2.35</f>
        <v>-1.85</v>
      </c>
      <c r="E201" s="4">
        <f t="shared" ref="E201:E220" si="3">D201*D201</f>
        <v>3.4225000000000003</v>
      </c>
      <c r="F201" s="34">
        <f t="shared" ref="F201:F219" si="4">C201-2.05</f>
        <v>-0.54999999999999982</v>
      </c>
      <c r="G201" s="4">
        <f t="shared" ref="G201:G219" si="5">F201*F201</f>
        <v>0.30249999999999982</v>
      </c>
      <c r="H201" s="6">
        <f t="shared" ref="H201:H219" si="6">D201*F201</f>
        <v>1.0174999999999996</v>
      </c>
      <c r="I201" s="6"/>
      <c r="J201" s="16"/>
    </row>
    <row r="202" spans="1:10" x14ac:dyDescent="0.25">
      <c r="A202" s="4">
        <v>3</v>
      </c>
      <c r="B202" s="12">
        <v>2</v>
      </c>
      <c r="C202" s="33">
        <v>2.8</v>
      </c>
      <c r="D202" s="34">
        <f t="shared" si="2"/>
        <v>-0.35000000000000009</v>
      </c>
      <c r="E202" s="4">
        <f t="shared" si="3"/>
        <v>0.12250000000000007</v>
      </c>
      <c r="F202" s="34">
        <f t="shared" si="4"/>
        <v>0.75</v>
      </c>
      <c r="G202" s="4">
        <f t="shared" si="5"/>
        <v>0.5625</v>
      </c>
      <c r="H202" s="6">
        <f t="shared" si="6"/>
        <v>-0.26250000000000007</v>
      </c>
      <c r="I202" s="6"/>
    </row>
    <row r="203" spans="1:10" x14ac:dyDescent="0.25">
      <c r="A203" s="4">
        <v>4</v>
      </c>
      <c r="B203" s="12">
        <v>5</v>
      </c>
      <c r="C203" s="33">
        <v>1.3</v>
      </c>
      <c r="D203" s="34">
        <f t="shared" si="2"/>
        <v>2.65</v>
      </c>
      <c r="E203" s="4">
        <f t="shared" si="3"/>
        <v>7.0225</v>
      </c>
      <c r="F203" s="34">
        <f t="shared" si="4"/>
        <v>-0.74999999999999978</v>
      </c>
      <c r="G203" s="4">
        <f t="shared" si="5"/>
        <v>0.56249999999999967</v>
      </c>
      <c r="H203" s="6">
        <f t="shared" si="6"/>
        <v>-1.9874999999999994</v>
      </c>
      <c r="I203" s="6"/>
    </row>
    <row r="204" spans="1:10" x14ac:dyDescent="0.25">
      <c r="A204" s="4">
        <v>5</v>
      </c>
      <c r="B204" s="12">
        <v>1</v>
      </c>
      <c r="C204" s="33">
        <v>2.2999999999999998</v>
      </c>
      <c r="D204" s="34">
        <f t="shared" si="2"/>
        <v>-1.35</v>
      </c>
      <c r="E204" s="4">
        <f t="shared" si="3"/>
        <v>1.8225000000000002</v>
      </c>
      <c r="F204" s="34">
        <f t="shared" si="4"/>
        <v>0.25</v>
      </c>
      <c r="G204" s="4">
        <f t="shared" si="5"/>
        <v>6.25E-2</v>
      </c>
      <c r="H204" s="6">
        <f t="shared" si="6"/>
        <v>-0.33750000000000002</v>
      </c>
      <c r="I204" s="6"/>
    </row>
    <row r="205" spans="1:10" x14ac:dyDescent="0.25">
      <c r="A205" s="4">
        <v>6</v>
      </c>
      <c r="B205" s="12">
        <v>3</v>
      </c>
      <c r="C205" s="33">
        <v>1.3</v>
      </c>
      <c r="D205" s="34">
        <f t="shared" si="2"/>
        <v>0.64999999999999991</v>
      </c>
      <c r="E205" s="4">
        <f t="shared" si="3"/>
        <v>0.42249999999999988</v>
      </c>
      <c r="F205" s="34">
        <f t="shared" si="4"/>
        <v>-0.74999999999999978</v>
      </c>
      <c r="G205" s="4">
        <f t="shared" si="5"/>
        <v>0.56249999999999967</v>
      </c>
      <c r="H205" s="6">
        <f t="shared" si="6"/>
        <v>-0.48749999999999977</v>
      </c>
      <c r="I205" s="6"/>
    </row>
    <row r="206" spans="1:10" x14ac:dyDescent="0.25">
      <c r="A206" s="4">
        <v>7</v>
      </c>
      <c r="B206" s="12">
        <v>2</v>
      </c>
      <c r="C206" s="33">
        <v>1.5</v>
      </c>
      <c r="D206" s="34">
        <f t="shared" si="2"/>
        <v>-0.35000000000000009</v>
      </c>
      <c r="E206" s="4">
        <f t="shared" si="3"/>
        <v>0.12250000000000007</v>
      </c>
      <c r="F206" s="34">
        <f t="shared" si="4"/>
        <v>-0.54999999999999982</v>
      </c>
      <c r="G206" s="4">
        <f t="shared" si="5"/>
        <v>0.30249999999999982</v>
      </c>
      <c r="H206" s="6">
        <f t="shared" si="6"/>
        <v>0.19249999999999998</v>
      </c>
      <c r="I206" s="6"/>
    </row>
    <row r="207" spans="1:10" x14ac:dyDescent="0.25">
      <c r="A207" s="4">
        <v>8</v>
      </c>
      <c r="B207" s="12">
        <v>1</v>
      </c>
      <c r="C207" s="33">
        <v>2.2999999999999998</v>
      </c>
      <c r="D207" s="34">
        <f t="shared" si="2"/>
        <v>-1.35</v>
      </c>
      <c r="E207" s="4">
        <f t="shared" si="3"/>
        <v>1.8225000000000002</v>
      </c>
      <c r="F207" s="34">
        <f t="shared" si="4"/>
        <v>0.25</v>
      </c>
      <c r="G207" s="4">
        <f t="shared" si="5"/>
        <v>6.25E-2</v>
      </c>
      <c r="H207" s="6">
        <f t="shared" si="6"/>
        <v>-0.33750000000000002</v>
      </c>
      <c r="I207" s="6"/>
    </row>
    <row r="208" spans="1:10" x14ac:dyDescent="0.25">
      <c r="A208" s="4">
        <v>9</v>
      </c>
      <c r="B208" s="12">
        <v>0.5</v>
      </c>
      <c r="C208" s="35">
        <v>4</v>
      </c>
      <c r="D208" s="34">
        <f t="shared" si="2"/>
        <v>-1.85</v>
      </c>
      <c r="E208" s="4">
        <f t="shared" si="3"/>
        <v>3.4225000000000003</v>
      </c>
      <c r="F208" s="34">
        <f t="shared" si="4"/>
        <v>1.9500000000000002</v>
      </c>
      <c r="G208" s="4">
        <f t="shared" si="5"/>
        <v>3.8025000000000007</v>
      </c>
      <c r="H208" s="6">
        <f t="shared" si="6"/>
        <v>-3.6075000000000004</v>
      </c>
      <c r="I208" s="6"/>
    </row>
    <row r="209" spans="1:9" x14ac:dyDescent="0.25">
      <c r="A209" s="4">
        <v>10</v>
      </c>
      <c r="B209" s="12">
        <v>0</v>
      </c>
      <c r="C209" s="33">
        <v>3.6</v>
      </c>
      <c r="D209" s="34">
        <f t="shared" si="2"/>
        <v>-2.35</v>
      </c>
      <c r="E209" s="4">
        <f t="shared" si="3"/>
        <v>5.5225000000000009</v>
      </c>
      <c r="F209" s="34">
        <f t="shared" si="4"/>
        <v>1.5500000000000003</v>
      </c>
      <c r="G209" s="4">
        <f t="shared" si="5"/>
        <v>2.4025000000000007</v>
      </c>
      <c r="H209" s="6">
        <f t="shared" si="6"/>
        <v>-3.642500000000001</v>
      </c>
      <c r="I209" s="6"/>
    </row>
    <row r="210" spans="1:9" x14ac:dyDescent="0.25">
      <c r="A210" s="4">
        <v>11</v>
      </c>
      <c r="B210" s="12">
        <v>1</v>
      </c>
      <c r="C210" s="33">
        <v>2.8</v>
      </c>
      <c r="D210" s="34">
        <f t="shared" si="2"/>
        <v>-1.35</v>
      </c>
      <c r="E210" s="4">
        <f t="shared" si="3"/>
        <v>1.8225000000000002</v>
      </c>
      <c r="F210" s="34">
        <f t="shared" si="4"/>
        <v>0.75</v>
      </c>
      <c r="G210" s="4">
        <f t="shared" si="5"/>
        <v>0.5625</v>
      </c>
      <c r="H210" s="6">
        <f t="shared" si="6"/>
        <v>-1.0125000000000002</v>
      </c>
      <c r="I210" s="6"/>
    </row>
    <row r="211" spans="1:9" x14ac:dyDescent="0.25">
      <c r="A211" s="4">
        <v>12</v>
      </c>
      <c r="B211" s="12">
        <v>2</v>
      </c>
      <c r="C211" s="33">
        <v>3.6</v>
      </c>
      <c r="D211" s="34">
        <f t="shared" si="2"/>
        <v>-0.35000000000000009</v>
      </c>
      <c r="E211" s="4">
        <f t="shared" si="3"/>
        <v>0.12250000000000007</v>
      </c>
      <c r="F211" s="34">
        <f t="shared" si="4"/>
        <v>1.5500000000000003</v>
      </c>
      <c r="G211" s="4">
        <f t="shared" si="5"/>
        <v>2.4025000000000007</v>
      </c>
      <c r="H211" s="6">
        <f t="shared" si="6"/>
        <v>-0.5425000000000002</v>
      </c>
      <c r="I211" s="6"/>
    </row>
    <row r="212" spans="1:9" x14ac:dyDescent="0.25">
      <c r="A212" s="4">
        <v>13</v>
      </c>
      <c r="B212" s="12">
        <v>5</v>
      </c>
      <c r="C212" s="33">
        <v>1.5</v>
      </c>
      <c r="D212" s="34">
        <f t="shared" si="2"/>
        <v>2.65</v>
      </c>
      <c r="E212" s="4">
        <f t="shared" si="3"/>
        <v>7.0225</v>
      </c>
      <c r="F212" s="34">
        <f t="shared" si="4"/>
        <v>-0.54999999999999982</v>
      </c>
      <c r="G212" s="4">
        <f t="shared" si="5"/>
        <v>0.30249999999999982</v>
      </c>
      <c r="H212" s="6">
        <f t="shared" si="6"/>
        <v>-1.4574999999999996</v>
      </c>
      <c r="I212" s="6"/>
    </row>
    <row r="213" spans="1:9" x14ac:dyDescent="0.25">
      <c r="A213" s="4">
        <v>14</v>
      </c>
      <c r="B213" s="12">
        <v>6</v>
      </c>
      <c r="C213" s="33">
        <v>2.8</v>
      </c>
      <c r="D213" s="34">
        <f t="shared" si="2"/>
        <v>3.65</v>
      </c>
      <c r="E213" s="4">
        <f t="shared" si="3"/>
        <v>13.3225</v>
      </c>
      <c r="F213" s="34">
        <f t="shared" si="4"/>
        <v>0.75</v>
      </c>
      <c r="G213" s="4">
        <f t="shared" si="5"/>
        <v>0.5625</v>
      </c>
      <c r="H213" s="6">
        <f t="shared" si="6"/>
        <v>2.7374999999999998</v>
      </c>
      <c r="I213" s="6"/>
    </row>
    <row r="214" spans="1:9" x14ac:dyDescent="0.25">
      <c r="A214" s="4">
        <v>15</v>
      </c>
      <c r="B214" s="12">
        <v>1</v>
      </c>
      <c r="C214" s="33">
        <v>1.3</v>
      </c>
      <c r="D214" s="34">
        <f t="shared" si="2"/>
        <v>-1.35</v>
      </c>
      <c r="E214" s="4">
        <f t="shared" si="3"/>
        <v>1.8225000000000002</v>
      </c>
      <c r="F214" s="34">
        <f t="shared" si="4"/>
        <v>-0.74999999999999978</v>
      </c>
      <c r="G214" s="4">
        <f t="shared" si="5"/>
        <v>0.56249999999999967</v>
      </c>
      <c r="H214" s="6">
        <f t="shared" si="6"/>
        <v>1.0124999999999997</v>
      </c>
      <c r="I214" s="6"/>
    </row>
    <row r="215" spans="1:9" x14ac:dyDescent="0.25">
      <c r="A215" s="4">
        <v>16</v>
      </c>
      <c r="B215" s="12">
        <v>2</v>
      </c>
      <c r="C215" s="33">
        <v>1.5</v>
      </c>
      <c r="D215" s="34">
        <f t="shared" si="2"/>
        <v>-0.35000000000000009</v>
      </c>
      <c r="E215" s="4">
        <f t="shared" si="3"/>
        <v>0.12250000000000007</v>
      </c>
      <c r="F215" s="34">
        <f t="shared" si="4"/>
        <v>-0.54999999999999982</v>
      </c>
      <c r="G215" s="4">
        <f t="shared" si="5"/>
        <v>0.30249999999999982</v>
      </c>
      <c r="H215" s="6">
        <f t="shared" si="6"/>
        <v>0.19249999999999998</v>
      </c>
      <c r="I215" s="6"/>
    </row>
    <row r="216" spans="1:9" x14ac:dyDescent="0.25">
      <c r="A216" s="4">
        <v>17</v>
      </c>
      <c r="B216" s="12">
        <v>3</v>
      </c>
      <c r="C216" s="33">
        <v>1.3</v>
      </c>
      <c r="D216" s="34">
        <f t="shared" si="2"/>
        <v>0.64999999999999991</v>
      </c>
      <c r="E216" s="4">
        <f t="shared" si="3"/>
        <v>0.42249999999999988</v>
      </c>
      <c r="F216" s="34">
        <f t="shared" si="4"/>
        <v>-0.74999999999999978</v>
      </c>
      <c r="G216" s="4">
        <f t="shared" si="5"/>
        <v>0.56249999999999967</v>
      </c>
      <c r="H216" s="6">
        <f t="shared" si="6"/>
        <v>-0.48749999999999977</v>
      </c>
      <c r="I216" s="6"/>
    </row>
    <row r="217" spans="1:9" x14ac:dyDescent="0.25">
      <c r="A217" s="4">
        <v>18</v>
      </c>
      <c r="B217" s="12">
        <v>5</v>
      </c>
      <c r="C217" s="33">
        <v>1</v>
      </c>
      <c r="D217" s="34">
        <f t="shared" si="2"/>
        <v>2.65</v>
      </c>
      <c r="E217" s="4">
        <f t="shared" si="3"/>
        <v>7.0225</v>
      </c>
      <c r="F217" s="34">
        <f t="shared" si="4"/>
        <v>-1.0499999999999998</v>
      </c>
      <c r="G217" s="4">
        <f t="shared" si="5"/>
        <v>1.1024999999999996</v>
      </c>
      <c r="H217" s="6">
        <f t="shared" si="6"/>
        <v>-2.7824999999999993</v>
      </c>
      <c r="I217" s="6"/>
    </row>
    <row r="218" spans="1:9" x14ac:dyDescent="0.25">
      <c r="A218" s="4">
        <v>19</v>
      </c>
      <c r="B218" s="12">
        <v>2</v>
      </c>
      <c r="C218" s="33">
        <v>1.3</v>
      </c>
      <c r="D218" s="34">
        <f t="shared" si="2"/>
        <v>-0.35000000000000009</v>
      </c>
      <c r="E218" s="4">
        <f t="shared" si="3"/>
        <v>0.12250000000000007</v>
      </c>
      <c r="F218" s="34">
        <f t="shared" si="4"/>
        <v>-0.74999999999999978</v>
      </c>
      <c r="G218" s="4">
        <f t="shared" si="5"/>
        <v>0.56249999999999967</v>
      </c>
      <c r="H218" s="6">
        <f t="shared" si="6"/>
        <v>0.26250000000000001</v>
      </c>
      <c r="I218" s="6"/>
    </row>
    <row r="219" spans="1:9" x14ac:dyDescent="0.25">
      <c r="A219" s="4">
        <v>20</v>
      </c>
      <c r="B219" s="12">
        <v>3</v>
      </c>
      <c r="C219" s="33">
        <v>1</v>
      </c>
      <c r="D219" s="34">
        <f t="shared" si="2"/>
        <v>0.64999999999999991</v>
      </c>
      <c r="E219" s="4">
        <f t="shared" si="3"/>
        <v>0.42249999999999988</v>
      </c>
      <c r="F219" s="34">
        <f t="shared" si="4"/>
        <v>-1.0499999999999998</v>
      </c>
      <c r="G219" s="4">
        <f t="shared" si="5"/>
        <v>1.1024999999999996</v>
      </c>
      <c r="H219" s="6">
        <f t="shared" si="6"/>
        <v>-0.68249999999999977</v>
      </c>
      <c r="I219" s="6"/>
    </row>
    <row r="220" spans="1:9" x14ac:dyDescent="0.25">
      <c r="D220" s="19" t="s">
        <v>36</v>
      </c>
      <c r="E220" s="34">
        <f>SUM(E200:E219)</f>
        <v>56.050000000000004</v>
      </c>
      <c r="F220" s="19" t="s">
        <v>36</v>
      </c>
      <c r="G220" s="13">
        <f>SUM(G200:G219)</f>
        <v>16.709999999999997</v>
      </c>
      <c r="H220" s="21"/>
      <c r="I220" s="21"/>
    </row>
    <row r="221" spans="1:9" x14ac:dyDescent="0.25">
      <c r="D221" s="19" t="s">
        <v>37</v>
      </c>
      <c r="E221" s="13">
        <f>E220/20</f>
        <v>2.8025000000000002</v>
      </c>
      <c r="F221" s="19" t="s">
        <v>37</v>
      </c>
      <c r="G221" s="4">
        <f>G220/20</f>
        <v>0.83549999999999991</v>
      </c>
    </row>
    <row r="222" spans="1:9" x14ac:dyDescent="0.25">
      <c r="D222" s="19" t="s">
        <v>38</v>
      </c>
      <c r="E222" s="4">
        <v>1.6739999999999999</v>
      </c>
      <c r="F222" s="19" t="s">
        <v>38</v>
      </c>
      <c r="G222" s="4">
        <v>0.91400000000000003</v>
      </c>
    </row>
    <row r="223" spans="1:9" x14ac:dyDescent="0.25">
      <c r="D223" s="19" t="s">
        <v>45</v>
      </c>
      <c r="E223" s="4">
        <f>E222/B186</f>
        <v>0.71234042553191479</v>
      </c>
      <c r="F223" s="19" t="s">
        <v>45</v>
      </c>
      <c r="G223" s="4">
        <f>G222/C186</f>
        <v>0.44585365853658543</v>
      </c>
    </row>
    <row r="225" spans="1:9" x14ac:dyDescent="0.25">
      <c r="A225" s="23" t="s">
        <v>36</v>
      </c>
      <c r="B225" s="23"/>
      <c r="C225" s="27">
        <f>SUM(H200:I219)</f>
        <v>-12.299999999999999</v>
      </c>
      <c r="D225" s="17"/>
    </row>
    <row r="226" spans="1:9" x14ac:dyDescent="0.25">
      <c r="A226" s="23" t="s">
        <v>39</v>
      </c>
      <c r="B226" s="23"/>
      <c r="C226" s="27">
        <f>C225/20</f>
        <v>-0.61499999999999999</v>
      </c>
      <c r="D226" s="17"/>
    </row>
    <row r="227" spans="1:9" x14ac:dyDescent="0.25">
      <c r="A227" s="23" t="s">
        <v>40</v>
      </c>
      <c r="B227" s="23"/>
      <c r="C227" s="27">
        <f>(C226)/(E222*G222)</f>
        <v>-0.40195132663545174</v>
      </c>
      <c r="D227" s="17"/>
    </row>
    <row r="228" spans="1:9" x14ac:dyDescent="0.25">
      <c r="A228" s="26"/>
      <c r="B228" s="26"/>
      <c r="C228" s="22"/>
      <c r="D228" s="17"/>
    </row>
    <row r="230" spans="1:9" x14ac:dyDescent="0.25">
      <c r="A230" s="25" t="s">
        <v>42</v>
      </c>
      <c r="B230" s="25"/>
      <c r="C230" s="25"/>
      <c r="D230" s="25"/>
      <c r="E230" s="25"/>
      <c r="F230" s="25"/>
      <c r="G230" s="25"/>
      <c r="H230" s="25"/>
      <c r="I230" s="25"/>
    </row>
    <row r="231" spans="1:9" x14ac:dyDescent="0.25">
      <c r="A231" s="5" t="s">
        <v>43</v>
      </c>
      <c r="B231" s="5"/>
      <c r="C231" s="5"/>
      <c r="D231" s="5"/>
      <c r="E231" s="5"/>
      <c r="F231" s="5"/>
      <c r="G231" s="5"/>
    </row>
    <row r="232" spans="1:9" ht="33.75" customHeight="1" x14ac:dyDescent="0.25">
      <c r="A232" s="24" t="s">
        <v>44</v>
      </c>
      <c r="B232" s="24"/>
      <c r="C232" s="24"/>
      <c r="D232" s="24"/>
      <c r="E232" s="24"/>
      <c r="F232" s="24"/>
      <c r="G232" s="24"/>
      <c r="H232" s="24"/>
    </row>
  </sheetData>
  <mergeCells count="55">
    <mergeCell ref="A232:H232"/>
    <mergeCell ref="A228:B228"/>
    <mergeCell ref="A227:B227"/>
    <mergeCell ref="H220:I220"/>
    <mergeCell ref="A230:I230"/>
    <mergeCell ref="A231:G231"/>
    <mergeCell ref="H217:I217"/>
    <mergeCell ref="H218:I218"/>
    <mergeCell ref="H219:I219"/>
    <mergeCell ref="A225:B225"/>
    <mergeCell ref="A226:B226"/>
    <mergeCell ref="H212:I212"/>
    <mergeCell ref="H213:I213"/>
    <mergeCell ref="H214:I214"/>
    <mergeCell ref="H215:I215"/>
    <mergeCell ref="H216:I216"/>
    <mergeCell ref="H207:I207"/>
    <mergeCell ref="H208:I208"/>
    <mergeCell ref="H209:I209"/>
    <mergeCell ref="H210:I210"/>
    <mergeCell ref="H211:I211"/>
    <mergeCell ref="H202:I202"/>
    <mergeCell ref="H203:I203"/>
    <mergeCell ref="H204:I204"/>
    <mergeCell ref="H205:I205"/>
    <mergeCell ref="H206:I206"/>
    <mergeCell ref="A100:H100"/>
    <mergeCell ref="A131:H131"/>
    <mergeCell ref="H199:I199"/>
    <mergeCell ref="H200:I200"/>
    <mergeCell ref="H201:I201"/>
    <mergeCell ref="A64:H64"/>
    <mergeCell ref="A26:H26"/>
    <mergeCell ref="A18:H18"/>
    <mergeCell ref="A20:B20"/>
    <mergeCell ref="A21:B21"/>
    <mergeCell ref="A23:B23"/>
    <mergeCell ref="A24:B24"/>
    <mergeCell ref="D4:G4"/>
    <mergeCell ref="A4:C4"/>
    <mergeCell ref="A5:C5"/>
    <mergeCell ref="A6:C6"/>
    <mergeCell ref="A1:I1"/>
    <mergeCell ref="A2:F2"/>
    <mergeCell ref="A7:C7"/>
    <mergeCell ref="A8:C8"/>
    <mergeCell ref="D5:G5"/>
    <mergeCell ref="D6:G6"/>
    <mergeCell ref="D7:G7"/>
    <mergeCell ref="D8:G8"/>
    <mergeCell ref="A10:H10"/>
    <mergeCell ref="A12:B12"/>
    <mergeCell ref="A13:B13"/>
    <mergeCell ref="A15:B15"/>
    <mergeCell ref="A16:B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pikul</cp:lastModifiedBy>
  <cp:lastPrinted>2019-12-12T04:24:28Z</cp:lastPrinted>
  <dcterms:created xsi:type="dcterms:W3CDTF">2019-12-11T12:46:56Z</dcterms:created>
  <dcterms:modified xsi:type="dcterms:W3CDTF">2019-12-12T04:24:56Z</dcterms:modified>
</cp:coreProperties>
</file>